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202300"/>
  <mc:AlternateContent xmlns:mc="http://schemas.openxmlformats.org/markup-compatibility/2006">
    <mc:Choice Requires="x15">
      <x15ac:absPath xmlns:x15ac="http://schemas.microsoft.com/office/spreadsheetml/2010/11/ac" url="https://netorgft18261682-my.sharepoint.com/personal/jsullivan_tacticalrevops_com/Documents/Documents/02 Professional/05 Tactical RevOps/Marketing/Resources/"/>
    </mc:Choice>
  </mc:AlternateContent>
  <xr:revisionPtr revIDLastSave="0" documentId="8_{826BBB9C-1D51-410A-9465-13CDBC0BBCD5}" xr6:coauthVersionLast="47" xr6:coauthVersionMax="47" xr10:uidLastSave="{00000000-0000-0000-0000-000000000000}"/>
  <bookViews>
    <workbookView xWindow="-110" yWindow="-110" windowWidth="25820" windowHeight="15500" firstSheet="3" activeTab="6" xr2:uid="{FD7C868A-A472-4CBC-8565-7332D59D5224}"/>
  </bookViews>
  <sheets>
    <sheet name="Commission Only" sheetId="2" r:id="rId1"/>
    <sheet name="Salary + Commission" sheetId="1" r:id="rId2"/>
    <sheet name="Team Commission" sheetId="5" r:id="rId3"/>
    <sheet name="Tiered Commission" sheetId="3" r:id="rId4"/>
    <sheet name="Tiered Commission Payout Table" sheetId="8" r:id="rId5"/>
    <sheet name="Bonus Plan - Simple" sheetId="4" r:id="rId6"/>
    <sheet name="Bonus Plan - Comprehensive"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9" l="1"/>
  <c r="D25" i="9"/>
  <c r="B11" i="9"/>
  <c r="B13" i="9" s="1"/>
  <c r="B7" i="9"/>
  <c r="F19" i="9" s="1"/>
  <c r="B10" i="2"/>
  <c r="B11" i="4"/>
  <c r="B13" i="4" s="1"/>
  <c r="B7" i="4"/>
  <c r="B8" i="2"/>
  <c r="F7" i="8"/>
  <c r="E7" i="8"/>
  <c r="D7" i="8"/>
  <c r="C7" i="8"/>
  <c r="B7" i="8"/>
  <c r="C132" i="8" s="1"/>
  <c r="B10" i="5"/>
  <c r="B12" i="5" s="1"/>
  <c r="B14" i="5" s="1"/>
  <c r="E20" i="3"/>
  <c r="E21" i="3" s="1"/>
  <c r="B20" i="3"/>
  <c r="B21" i="3" s="1"/>
  <c r="F20" i="3"/>
  <c r="F21" i="3" s="1"/>
  <c r="D20" i="3"/>
  <c r="D21" i="3" s="1"/>
  <c r="C20" i="3"/>
  <c r="C21" i="3" s="1"/>
  <c r="B11" i="1"/>
  <c r="B13" i="1" s="1"/>
  <c r="F22" i="9" l="1"/>
  <c r="F21" i="9"/>
  <c r="F20" i="9"/>
  <c r="F18" i="9"/>
  <c r="F24" i="9"/>
  <c r="F23" i="9"/>
  <c r="B22" i="3"/>
  <c r="B24" i="3" s="1"/>
  <c r="C160" i="8"/>
  <c r="C159" i="8"/>
  <c r="C47" i="8"/>
  <c r="C104" i="8"/>
  <c r="C78" i="8"/>
  <c r="C75" i="8"/>
  <c r="C74" i="8"/>
  <c r="C208" i="8"/>
  <c r="C158" i="8"/>
  <c r="C49" i="8"/>
  <c r="C48" i="8"/>
  <c r="C106" i="8"/>
  <c r="C79" i="8"/>
  <c r="C77" i="8"/>
  <c r="C76" i="8"/>
  <c r="C73" i="8"/>
  <c r="C207" i="8"/>
  <c r="C46" i="8"/>
  <c r="C178" i="8"/>
  <c r="C177" i="8"/>
  <c r="C175" i="8"/>
  <c r="C54" i="8"/>
  <c r="C52" i="8"/>
  <c r="C51" i="8"/>
  <c r="C157" i="8"/>
  <c r="C202" i="8"/>
  <c r="C176" i="8"/>
  <c r="C55" i="8"/>
  <c r="C53" i="8"/>
  <c r="C50" i="8"/>
  <c r="C156" i="8"/>
  <c r="C155" i="8"/>
  <c r="C151" i="8"/>
  <c r="C154" i="8"/>
  <c r="C153" i="8"/>
  <c r="C105" i="8"/>
  <c r="C203" i="8"/>
  <c r="C152" i="8"/>
  <c r="C198" i="8"/>
  <c r="C113" i="8"/>
  <c r="C206" i="8"/>
  <c r="C45" i="8"/>
  <c r="C205" i="8"/>
  <c r="C204" i="8"/>
  <c r="C12" i="8"/>
  <c r="C103" i="8"/>
  <c r="C201" i="8"/>
  <c r="C136" i="8"/>
  <c r="C11" i="8"/>
  <c r="C102" i="8"/>
  <c r="C200" i="8"/>
  <c r="C135" i="8"/>
  <c r="C22" i="8"/>
  <c r="C101" i="8"/>
  <c r="C199" i="8"/>
  <c r="C134" i="8"/>
  <c r="C36" i="8"/>
  <c r="C100" i="8"/>
  <c r="C133" i="8"/>
  <c r="C35" i="8"/>
  <c r="C99" i="8"/>
  <c r="C184" i="8"/>
  <c r="C34" i="8"/>
  <c r="C98" i="8"/>
  <c r="C183" i="8"/>
  <c r="C131" i="8"/>
  <c r="C33" i="8"/>
  <c r="C97" i="8"/>
  <c r="C182" i="8"/>
  <c r="C130" i="8"/>
  <c r="C32" i="8"/>
  <c r="C82" i="8"/>
  <c r="C181" i="8"/>
  <c r="C129" i="8"/>
  <c r="C31" i="8"/>
  <c r="C81" i="8"/>
  <c r="C180" i="8"/>
  <c r="C128" i="8"/>
  <c r="C30" i="8"/>
  <c r="C80" i="8"/>
  <c r="C179" i="8"/>
  <c r="C127" i="8"/>
  <c r="C126" i="8"/>
  <c r="C28" i="8"/>
  <c r="C44" i="8"/>
  <c r="C95" i="8"/>
  <c r="C71" i="8"/>
  <c r="C197" i="8"/>
  <c r="C173" i="8"/>
  <c r="C149" i="8"/>
  <c r="C125" i="8"/>
  <c r="C96" i="8"/>
  <c r="C147" i="8"/>
  <c r="C120" i="8"/>
  <c r="C70" i="8"/>
  <c r="C26" i="8"/>
  <c r="C194" i="8"/>
  <c r="C119" i="8"/>
  <c r="C170" i="8"/>
  <c r="C118" i="8"/>
  <c r="C174" i="8"/>
  <c r="C196" i="8"/>
  <c r="C69" i="8"/>
  <c r="C68" i="8"/>
  <c r="C117" i="8"/>
  <c r="C148" i="8"/>
  <c r="C116" i="8"/>
  <c r="C43" i="8"/>
  <c r="C93" i="8"/>
  <c r="C21" i="8"/>
  <c r="C169" i="8"/>
  <c r="C192" i="8"/>
  <c r="C191" i="8"/>
  <c r="C61" i="8"/>
  <c r="C87" i="8"/>
  <c r="C115" i="8"/>
  <c r="C72" i="8"/>
  <c r="C27" i="8"/>
  <c r="C124" i="8"/>
  <c r="C92" i="8"/>
  <c r="C122" i="8"/>
  <c r="C40" i="8"/>
  <c r="C91" i="8"/>
  <c r="C193" i="8"/>
  <c r="C121" i="8"/>
  <c r="C23" i="8"/>
  <c r="C39" i="8"/>
  <c r="C66" i="8"/>
  <c r="C168" i="8"/>
  <c r="C19" i="8"/>
  <c r="C38" i="8"/>
  <c r="C167" i="8"/>
  <c r="C18" i="8"/>
  <c r="C88" i="8"/>
  <c r="C190" i="8"/>
  <c r="C142" i="8"/>
  <c r="C17" i="8"/>
  <c r="C111" i="8"/>
  <c r="C165" i="8"/>
  <c r="C16" i="8"/>
  <c r="C110" i="8"/>
  <c r="C86" i="8"/>
  <c r="C112" i="8"/>
  <c r="C188" i="8"/>
  <c r="C164" i="8"/>
  <c r="C140" i="8"/>
  <c r="C15" i="8"/>
  <c r="C58" i="8"/>
  <c r="C109" i="8"/>
  <c r="C85" i="8"/>
  <c r="C211" i="8"/>
  <c r="C187" i="8"/>
  <c r="C163" i="8"/>
  <c r="C14" i="8"/>
  <c r="C57" i="8"/>
  <c r="C108" i="8"/>
  <c r="C84" i="8"/>
  <c r="C210" i="8"/>
  <c r="C186" i="8"/>
  <c r="C162" i="8"/>
  <c r="C138" i="8"/>
  <c r="C114" i="8"/>
  <c r="C29" i="8"/>
  <c r="C150" i="8"/>
  <c r="C94" i="8"/>
  <c r="C172" i="8"/>
  <c r="C42" i="8"/>
  <c r="C195" i="8"/>
  <c r="C171" i="8"/>
  <c r="C123" i="8"/>
  <c r="C25" i="8"/>
  <c r="C41" i="8"/>
  <c r="C146" i="8"/>
  <c r="C24" i="8"/>
  <c r="C67" i="8"/>
  <c r="C145" i="8"/>
  <c r="C20" i="8"/>
  <c r="C90" i="8"/>
  <c r="C144" i="8"/>
  <c r="C37" i="8"/>
  <c r="C89" i="8"/>
  <c r="C65" i="8"/>
  <c r="C143" i="8"/>
  <c r="C62" i="8"/>
  <c r="C64" i="8"/>
  <c r="C166" i="8"/>
  <c r="C60" i="8"/>
  <c r="C63" i="8"/>
  <c r="C189" i="8"/>
  <c r="C141" i="8"/>
  <c r="C59" i="8"/>
  <c r="C139" i="8"/>
  <c r="C13" i="8"/>
  <c r="C56" i="8"/>
  <c r="C107" i="8"/>
  <c r="C83" i="8"/>
  <c r="C209" i="8"/>
  <c r="C185" i="8"/>
  <c r="C161" i="8"/>
  <c r="C137" i="8"/>
  <c r="F25" i="9" l="1"/>
</calcChain>
</file>

<file path=xl/sharedStrings.xml><?xml version="1.0" encoding="utf-8"?>
<sst xmlns="http://schemas.openxmlformats.org/spreadsheetml/2006/main" count="112" uniqueCount="83">
  <si>
    <t>Salary + Commission</t>
  </si>
  <si>
    <t>Base Salary</t>
  </si>
  <si>
    <t>Projected Sales</t>
  </si>
  <si>
    <t xml:space="preserve">Commission Kicks in at </t>
  </si>
  <si>
    <t>Total Compensation</t>
  </si>
  <si>
    <t xml:space="preserve">In this model, salespeople earn commission in addition to a base salary.  Enter Base Salary, projected sales, at what sales amount commission kicks in and caps, and what commission percent is. </t>
  </si>
  <si>
    <t xml:space="preserve"> If commission does not cap, enter a large number such as $1,000,000,000" in cell B11</t>
  </si>
  <si>
    <t>Commission Caps at (in sales)</t>
  </si>
  <si>
    <t>Commission Only</t>
  </si>
  <si>
    <t>In this model, commission is the sole factor in compensation</t>
  </si>
  <si>
    <t>Enter how much commission rate is and projected sales to determine total compensation</t>
  </si>
  <si>
    <t>Commission Rate</t>
  </si>
  <si>
    <t>Tiered Commission</t>
  </si>
  <si>
    <t>In this model, commission is the sole factor in compensation, but commission rates change based on sales amounts.  In each tier, enter the commission rate and at which unit of sales is the transition between each tier.</t>
  </si>
  <si>
    <t>If after a certain tier caps no longer apply, type a large number that could not be achieved by your sales team (ex: $1,000,000,000).  Otherwise this will affect the formulas in this worksheet and produce an innaccurate prediction</t>
  </si>
  <si>
    <t>Key</t>
  </si>
  <si>
    <t>What Percent Commission Each Tier Generates for Sales in That Tier</t>
  </si>
  <si>
    <t>What Sales Amount is the Cap for That Tier</t>
  </si>
  <si>
    <t>What is the Maximum Amount of Commission a Salesperson Can Earn in That Tier</t>
  </si>
  <si>
    <t>How Much comission the rep earned in That Tier</t>
  </si>
  <si>
    <t>Enter the rep's base salary, the bonus amount, at which sales amount the bonus kicks in, and the rep's projected sales</t>
  </si>
  <si>
    <t>Bonus Amount</t>
  </si>
  <si>
    <t>Bonus Kicks in At</t>
  </si>
  <si>
    <t>Enter the projected sales for the territory, the commission rate, how many reps are in the territory, and the base salary for reps.</t>
  </si>
  <si>
    <t>Projected Territory Sales</t>
  </si>
  <si>
    <t>Commission on Sales</t>
  </si>
  <si>
    <t>Total Territory Commission</t>
  </si>
  <si>
    <t>Number of Territory Reps</t>
  </si>
  <si>
    <t>Base Rep Salary</t>
  </si>
  <si>
    <t>Total Commission Per Rep</t>
  </si>
  <si>
    <t>Total Compensation Per Rep</t>
  </si>
  <si>
    <t>Tier 2</t>
  </si>
  <si>
    <t>Tier 1</t>
  </si>
  <si>
    <t>Tier 3</t>
  </si>
  <si>
    <t>Tier 4</t>
  </si>
  <si>
    <t>Tier 5</t>
  </si>
  <si>
    <t>Tier Commission</t>
  </si>
  <si>
    <t>Tier Min Sales</t>
  </si>
  <si>
    <t>Tier Max Sales</t>
  </si>
  <si>
    <t>Tier Commission Possible</t>
  </si>
  <si>
    <t>Sales</t>
  </si>
  <si>
    <t>Tier</t>
  </si>
  <si>
    <t>Tiered Commission Payout Tables &amp; Curve</t>
  </si>
  <si>
    <t>Commission Payout</t>
  </si>
  <si>
    <t>Tier Max Sales (aka Cap)</t>
  </si>
  <si>
    <t>Tier Min Sales (aka Entry)</t>
  </si>
  <si>
    <t>Tier Commission Earned</t>
  </si>
  <si>
    <t>Total Commission</t>
  </si>
  <si>
    <t>Total Commission earned from each Tier</t>
  </si>
  <si>
    <t>Tier Commission Rate</t>
  </si>
  <si>
    <t>Team Commission Plan</t>
  </si>
  <si>
    <t>In this model, reps work together in a specific team/territory and the commission is evenly shared amoung all reps in the area.</t>
  </si>
  <si>
    <t>Bonus Percentage</t>
  </si>
  <si>
    <t>Bonus Plan - Simple</t>
  </si>
  <si>
    <t>Bonus Earned</t>
  </si>
  <si>
    <t>Tier Commission Rate (%)</t>
  </si>
  <si>
    <t>What Sales Amount is the Entry level for That Tier</t>
  </si>
  <si>
    <t>Bonus Plan - Comprehensive</t>
  </si>
  <si>
    <t>In this model, a bonus kicks in on top of salary if the company, team/department/business unit, and individual hits certain performance metrics</t>
  </si>
  <si>
    <t>In this model, a bonus kicks in on top of salary if a sales rep hits a specific performance metric</t>
  </si>
  <si>
    <t>Enter the rep's base salary, the bonus amount, at which sales amount (or other performance metric) the bonus kicks in, and the rep's projected sales (or projected performance against that performance metric)</t>
  </si>
  <si>
    <t>Performance Category</t>
  </si>
  <si>
    <t>Measure</t>
  </si>
  <si>
    <t>Target</t>
  </si>
  <si>
    <t>Company</t>
  </si>
  <si>
    <t>Business Unit / Territory / Team</t>
  </si>
  <si>
    <t>Individual</t>
  </si>
  <si>
    <t>Projected Performance</t>
  </si>
  <si>
    <t>Indiv Performance Mgmt</t>
  </si>
  <si>
    <t>Bonus Possible</t>
  </si>
  <si>
    <t>Category Weight</t>
  </si>
  <si>
    <t>Measure Weight</t>
  </si>
  <si>
    <t>Company EBITDA</t>
  </si>
  <si>
    <t>Company Revenue</t>
  </si>
  <si>
    <t>Territory Revenue</t>
  </si>
  <si>
    <t>Territory Profit</t>
  </si>
  <si>
    <t>Indiv Sales</t>
  </si>
  <si>
    <t>Indiv CSAT</t>
  </si>
  <si>
    <t>Meets/Exceeds</t>
  </si>
  <si>
    <t>Meets</t>
  </si>
  <si>
    <t>Bonus Earned*</t>
  </si>
  <si>
    <t xml:space="preserve">*Each category/measure must have futher defined payout table/curves with thresholds, gates and caps clearly defined - in order to create Bonus Earned Calculations. </t>
  </si>
  <si>
    <t>*assumes even distribution, can also create team selling models with custom distributions for specific roles, level of involvement or referrals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</si>
</sst>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6" formatCode="&quot;$&quot;#,##0.00"/>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i/>
      <sz val="11"/>
      <color rgb="FFFF0000"/>
      <name val="Aptos Narrow"/>
      <family val="2"/>
      <scheme val="minor"/>
    </font>
    <font>
      <b/>
      <sz val="11"/>
      <color rgb="FF0070C0"/>
      <name val="Aptos Narrow"/>
      <family val="2"/>
      <scheme val="minor"/>
    </font>
    <font>
      <b/>
      <sz val="11"/>
      <color rgb="FFFF0000"/>
      <name val="Aptos Narrow"/>
      <family val="2"/>
      <scheme val="minor"/>
    </font>
    <font>
      <b/>
      <sz val="14"/>
      <color theme="1"/>
      <name val="Aptos Narrow"/>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9" fontId="0" fillId="0" borderId="0" xfId="0" applyNumberFormat="1"/>
    <xf numFmtId="44" fontId="0" fillId="0" borderId="0" xfId="1" applyFont="1"/>
    <xf numFmtId="166" fontId="0" fillId="0" borderId="0" xfId="1" applyNumberFormat="1" applyFont="1"/>
    <xf numFmtId="0" fontId="2" fillId="0" borderId="0" xfId="0" applyFont="1"/>
    <xf numFmtId="166" fontId="0" fillId="0" borderId="0" xfId="0" applyNumberFormat="1"/>
    <xf numFmtId="44" fontId="0" fillId="0" borderId="0" xfId="0" applyNumberFormat="1"/>
    <xf numFmtId="9" fontId="0" fillId="0" borderId="0" xfId="1" applyNumberFormat="1" applyFont="1"/>
    <xf numFmtId="0" fontId="0" fillId="0" borderId="0" xfId="1" applyNumberFormat="1" applyFont="1"/>
    <xf numFmtId="0" fontId="3" fillId="0" borderId="0" xfId="0" applyFont="1"/>
    <xf numFmtId="0" fontId="4" fillId="0" borderId="0" xfId="0" applyFont="1"/>
    <xf numFmtId="166" fontId="2" fillId="0" borderId="0" xfId="0" applyNumberFormat="1" applyFont="1"/>
    <xf numFmtId="166" fontId="2" fillId="2" borderId="0" xfId="1" applyNumberFormat="1" applyFont="1" applyFill="1"/>
    <xf numFmtId="166" fontId="0" fillId="0" borderId="0" xfId="1" applyNumberFormat="1" applyFont="1" applyFill="1"/>
    <xf numFmtId="9" fontId="0" fillId="0" borderId="0" xfId="0" applyNumberFormat="1" applyFill="1"/>
    <xf numFmtId="166" fontId="2" fillId="3" borderId="0" xfId="1" applyNumberFormat="1" applyFont="1" applyFill="1"/>
    <xf numFmtId="166" fontId="2" fillId="3" borderId="0" xfId="0" applyNumberFormat="1" applyFont="1" applyFill="1"/>
    <xf numFmtId="0" fontId="5" fillId="0" borderId="0" xfId="0" applyFont="1"/>
    <xf numFmtId="166" fontId="5" fillId="0" borderId="0" xfId="0" applyNumberFormat="1" applyFont="1"/>
    <xf numFmtId="166" fontId="5" fillId="0" borderId="0" xfId="1" applyNumberFormat="1" applyFont="1"/>
    <xf numFmtId="166" fontId="2" fillId="2" borderId="0" xfId="0" applyNumberFormat="1" applyFont="1" applyFill="1"/>
    <xf numFmtId="44" fontId="2" fillId="2" borderId="0" xfId="1" applyFont="1" applyFill="1"/>
    <xf numFmtId="44" fontId="5" fillId="0" borderId="0" xfId="0" applyNumberFormat="1" applyFont="1"/>
    <xf numFmtId="44" fontId="2" fillId="3" borderId="0" xfId="1" applyFont="1" applyFill="1"/>
    <xf numFmtId="44" fontId="2" fillId="2" borderId="0" xfId="0" applyNumberFormat="1" applyFont="1" applyFill="1"/>
    <xf numFmtId="9" fontId="2" fillId="3" borderId="0" xfId="1" applyNumberFormat="1" applyFont="1" applyFill="1"/>
    <xf numFmtId="0" fontId="0" fillId="0" borderId="0" xfId="0" applyNumberFormat="1"/>
    <xf numFmtId="9" fontId="2" fillId="0" borderId="0" xfId="0" applyNumberFormat="1" applyFont="1"/>
    <xf numFmtId="166" fontId="0" fillId="3" borderId="0" xfId="0" applyNumberFormat="1" applyFill="1"/>
    <xf numFmtId="0" fontId="0" fillId="3" borderId="0" xfId="0" applyFill="1"/>
    <xf numFmtId="9" fontId="0" fillId="3" borderId="0" xfId="0" applyNumberFormat="1" applyFill="1"/>
    <xf numFmtId="0" fontId="0" fillId="3" borderId="0" xfId="0" applyNumberFormat="1" applyFill="1"/>
    <xf numFmtId="0" fontId="4" fillId="0" borderId="0" xfId="0" applyFont="1" applyAlignment="1">
      <alignment horizontal="center" vertical="center" wrapText="1"/>
    </xf>
    <xf numFmtId="0" fontId="6" fillId="0" borderId="0" xfId="0" applyFont="1"/>
    <xf numFmtId="0" fontId="7"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Commission Payout Curve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'Tiered Commission Payout Table'!$C$10</c:f>
              <c:strCache>
                <c:ptCount val="1"/>
                <c:pt idx="0">
                  <c:v>Commission Payout</c:v>
                </c:pt>
              </c:strCache>
            </c:strRef>
          </c:tx>
          <c:spPr>
            <a:ln w="19050" cap="rnd">
              <a:solidFill>
                <a:schemeClr val="accent1"/>
              </a:solidFill>
              <a:round/>
            </a:ln>
            <a:effectLst/>
          </c:spPr>
          <c:marker>
            <c:symbol val="none"/>
          </c:marker>
          <c:xVal>
            <c:numRef>
              <c:f>'Tiered Commission Payout Table'!$B$11:$B$211</c:f>
              <c:numCache>
                <c:formatCode>"$"#,##0.00</c:formatCode>
                <c:ptCount val="201"/>
                <c:pt idx="0">
                  <c:v>0</c:v>
                </c:pt>
                <c:pt idx="1">
                  <c:v>10000</c:v>
                </c:pt>
                <c:pt idx="2">
                  <c:v>20000</c:v>
                </c:pt>
                <c:pt idx="3">
                  <c:v>30000</c:v>
                </c:pt>
                <c:pt idx="4">
                  <c:v>40000</c:v>
                </c:pt>
                <c:pt idx="5">
                  <c:v>50000</c:v>
                </c:pt>
                <c:pt idx="6">
                  <c:v>60000</c:v>
                </c:pt>
                <c:pt idx="7">
                  <c:v>70000</c:v>
                </c:pt>
                <c:pt idx="8">
                  <c:v>80000</c:v>
                </c:pt>
                <c:pt idx="9">
                  <c:v>90000</c:v>
                </c:pt>
                <c:pt idx="10">
                  <c:v>100000</c:v>
                </c:pt>
                <c:pt idx="11">
                  <c:v>110000</c:v>
                </c:pt>
                <c:pt idx="12">
                  <c:v>120000</c:v>
                </c:pt>
                <c:pt idx="13">
                  <c:v>130000</c:v>
                </c:pt>
                <c:pt idx="14">
                  <c:v>140000</c:v>
                </c:pt>
                <c:pt idx="15">
                  <c:v>150000</c:v>
                </c:pt>
                <c:pt idx="16">
                  <c:v>160000</c:v>
                </c:pt>
                <c:pt idx="17">
                  <c:v>170000</c:v>
                </c:pt>
                <c:pt idx="18">
                  <c:v>180000</c:v>
                </c:pt>
                <c:pt idx="19">
                  <c:v>190000</c:v>
                </c:pt>
                <c:pt idx="20">
                  <c:v>200000</c:v>
                </c:pt>
                <c:pt idx="21">
                  <c:v>210000</c:v>
                </c:pt>
                <c:pt idx="22">
                  <c:v>220000</c:v>
                </c:pt>
                <c:pt idx="23">
                  <c:v>230000</c:v>
                </c:pt>
                <c:pt idx="24">
                  <c:v>240000</c:v>
                </c:pt>
                <c:pt idx="25">
                  <c:v>250000</c:v>
                </c:pt>
                <c:pt idx="26">
                  <c:v>260000</c:v>
                </c:pt>
                <c:pt idx="27">
                  <c:v>270000</c:v>
                </c:pt>
                <c:pt idx="28">
                  <c:v>280000</c:v>
                </c:pt>
                <c:pt idx="29">
                  <c:v>290000</c:v>
                </c:pt>
                <c:pt idx="30">
                  <c:v>300000</c:v>
                </c:pt>
                <c:pt idx="31">
                  <c:v>310000</c:v>
                </c:pt>
                <c:pt idx="32">
                  <c:v>320000</c:v>
                </c:pt>
                <c:pt idx="33">
                  <c:v>330000</c:v>
                </c:pt>
                <c:pt idx="34">
                  <c:v>340000</c:v>
                </c:pt>
                <c:pt idx="35">
                  <c:v>350000</c:v>
                </c:pt>
                <c:pt idx="36">
                  <c:v>360000</c:v>
                </c:pt>
                <c:pt idx="37">
                  <c:v>370000</c:v>
                </c:pt>
                <c:pt idx="38">
                  <c:v>380000</c:v>
                </c:pt>
                <c:pt idx="39">
                  <c:v>390000</c:v>
                </c:pt>
                <c:pt idx="40">
                  <c:v>400000</c:v>
                </c:pt>
                <c:pt idx="41">
                  <c:v>410000</c:v>
                </c:pt>
                <c:pt idx="42">
                  <c:v>420000</c:v>
                </c:pt>
                <c:pt idx="43">
                  <c:v>430000</c:v>
                </c:pt>
                <c:pt idx="44">
                  <c:v>440000</c:v>
                </c:pt>
                <c:pt idx="45">
                  <c:v>450000</c:v>
                </c:pt>
                <c:pt idx="46">
                  <c:v>460000</c:v>
                </c:pt>
                <c:pt idx="47">
                  <c:v>470000</c:v>
                </c:pt>
                <c:pt idx="48">
                  <c:v>480000</c:v>
                </c:pt>
                <c:pt idx="49">
                  <c:v>490000</c:v>
                </c:pt>
                <c:pt idx="50">
                  <c:v>500000</c:v>
                </c:pt>
                <c:pt idx="51">
                  <c:v>510000</c:v>
                </c:pt>
                <c:pt idx="52">
                  <c:v>520000</c:v>
                </c:pt>
                <c:pt idx="53">
                  <c:v>530000</c:v>
                </c:pt>
                <c:pt idx="54">
                  <c:v>540000</c:v>
                </c:pt>
                <c:pt idx="55">
                  <c:v>550000</c:v>
                </c:pt>
                <c:pt idx="56">
                  <c:v>560000</c:v>
                </c:pt>
                <c:pt idx="57">
                  <c:v>570000</c:v>
                </c:pt>
                <c:pt idx="58">
                  <c:v>580000</c:v>
                </c:pt>
                <c:pt idx="59">
                  <c:v>590000</c:v>
                </c:pt>
                <c:pt idx="60">
                  <c:v>600000</c:v>
                </c:pt>
                <c:pt idx="61">
                  <c:v>610000</c:v>
                </c:pt>
                <c:pt idx="62">
                  <c:v>620000</c:v>
                </c:pt>
                <c:pt idx="63">
                  <c:v>630000</c:v>
                </c:pt>
                <c:pt idx="64">
                  <c:v>640000</c:v>
                </c:pt>
                <c:pt idx="65">
                  <c:v>650000</c:v>
                </c:pt>
                <c:pt idx="66">
                  <c:v>660000</c:v>
                </c:pt>
                <c:pt idx="67">
                  <c:v>670000</c:v>
                </c:pt>
                <c:pt idx="68">
                  <c:v>680000</c:v>
                </c:pt>
                <c:pt idx="69">
                  <c:v>690000</c:v>
                </c:pt>
                <c:pt idx="70">
                  <c:v>700000</c:v>
                </c:pt>
                <c:pt idx="71">
                  <c:v>710000</c:v>
                </c:pt>
                <c:pt idx="72">
                  <c:v>720000</c:v>
                </c:pt>
                <c:pt idx="73">
                  <c:v>730000</c:v>
                </c:pt>
                <c:pt idx="74">
                  <c:v>740000</c:v>
                </c:pt>
                <c:pt idx="75">
                  <c:v>750000</c:v>
                </c:pt>
                <c:pt idx="76">
                  <c:v>760000</c:v>
                </c:pt>
                <c:pt idx="77">
                  <c:v>770000</c:v>
                </c:pt>
                <c:pt idx="78">
                  <c:v>780000</c:v>
                </c:pt>
                <c:pt idx="79">
                  <c:v>790000</c:v>
                </c:pt>
                <c:pt idx="80">
                  <c:v>800000</c:v>
                </c:pt>
                <c:pt idx="81">
                  <c:v>810000</c:v>
                </c:pt>
                <c:pt idx="82">
                  <c:v>820000</c:v>
                </c:pt>
                <c:pt idx="83">
                  <c:v>830000</c:v>
                </c:pt>
                <c:pt idx="84">
                  <c:v>840000</c:v>
                </c:pt>
                <c:pt idx="85">
                  <c:v>850000</c:v>
                </c:pt>
                <c:pt idx="86">
                  <c:v>860000</c:v>
                </c:pt>
                <c:pt idx="87">
                  <c:v>870000</c:v>
                </c:pt>
                <c:pt idx="88">
                  <c:v>880000</c:v>
                </c:pt>
                <c:pt idx="89">
                  <c:v>890000</c:v>
                </c:pt>
                <c:pt idx="90">
                  <c:v>900000</c:v>
                </c:pt>
                <c:pt idx="91">
                  <c:v>910000</c:v>
                </c:pt>
                <c:pt idx="92">
                  <c:v>920000</c:v>
                </c:pt>
                <c:pt idx="93">
                  <c:v>930000</c:v>
                </c:pt>
                <c:pt idx="94">
                  <c:v>940000</c:v>
                </c:pt>
                <c:pt idx="95">
                  <c:v>950000</c:v>
                </c:pt>
                <c:pt idx="96">
                  <c:v>960000</c:v>
                </c:pt>
                <c:pt idx="97">
                  <c:v>970000</c:v>
                </c:pt>
                <c:pt idx="98">
                  <c:v>980000</c:v>
                </c:pt>
                <c:pt idx="99">
                  <c:v>990000</c:v>
                </c:pt>
                <c:pt idx="100">
                  <c:v>1000000</c:v>
                </c:pt>
                <c:pt idx="101">
                  <c:v>1010000</c:v>
                </c:pt>
                <c:pt idx="102">
                  <c:v>1020000</c:v>
                </c:pt>
                <c:pt idx="103">
                  <c:v>1030000</c:v>
                </c:pt>
                <c:pt idx="104">
                  <c:v>1040000</c:v>
                </c:pt>
                <c:pt idx="105">
                  <c:v>1050000</c:v>
                </c:pt>
                <c:pt idx="106">
                  <c:v>1060000</c:v>
                </c:pt>
                <c:pt idx="107">
                  <c:v>1070000</c:v>
                </c:pt>
                <c:pt idx="108">
                  <c:v>1080000</c:v>
                </c:pt>
                <c:pt idx="109">
                  <c:v>1090000</c:v>
                </c:pt>
                <c:pt idx="110">
                  <c:v>1100000</c:v>
                </c:pt>
                <c:pt idx="111">
                  <c:v>1110000</c:v>
                </c:pt>
                <c:pt idx="112">
                  <c:v>1120000</c:v>
                </c:pt>
                <c:pt idx="113">
                  <c:v>1130000</c:v>
                </c:pt>
                <c:pt idx="114">
                  <c:v>1140000</c:v>
                </c:pt>
                <c:pt idx="115">
                  <c:v>1150000</c:v>
                </c:pt>
                <c:pt idx="116">
                  <c:v>1160000</c:v>
                </c:pt>
                <c:pt idx="117">
                  <c:v>1170000</c:v>
                </c:pt>
                <c:pt idx="118">
                  <c:v>1180000</c:v>
                </c:pt>
                <c:pt idx="119">
                  <c:v>1190000</c:v>
                </c:pt>
                <c:pt idx="120">
                  <c:v>1200000</c:v>
                </c:pt>
                <c:pt idx="121">
                  <c:v>1210000</c:v>
                </c:pt>
                <c:pt idx="122">
                  <c:v>1220000</c:v>
                </c:pt>
                <c:pt idx="123">
                  <c:v>1230000</c:v>
                </c:pt>
                <c:pt idx="124">
                  <c:v>1240000</c:v>
                </c:pt>
                <c:pt idx="125">
                  <c:v>1250000</c:v>
                </c:pt>
                <c:pt idx="126">
                  <c:v>1260000</c:v>
                </c:pt>
                <c:pt idx="127">
                  <c:v>1270000</c:v>
                </c:pt>
                <c:pt idx="128">
                  <c:v>1280000</c:v>
                </c:pt>
                <c:pt idx="129">
                  <c:v>1290000</c:v>
                </c:pt>
                <c:pt idx="130">
                  <c:v>1300000</c:v>
                </c:pt>
                <c:pt idx="131">
                  <c:v>1310000</c:v>
                </c:pt>
                <c:pt idx="132">
                  <c:v>1320000</c:v>
                </c:pt>
                <c:pt idx="133">
                  <c:v>1330000</c:v>
                </c:pt>
                <c:pt idx="134">
                  <c:v>1340000</c:v>
                </c:pt>
                <c:pt idx="135">
                  <c:v>1350000</c:v>
                </c:pt>
                <c:pt idx="136">
                  <c:v>1360000</c:v>
                </c:pt>
                <c:pt idx="137">
                  <c:v>1370000</c:v>
                </c:pt>
                <c:pt idx="138">
                  <c:v>1380000</c:v>
                </c:pt>
                <c:pt idx="139">
                  <c:v>1390000</c:v>
                </c:pt>
                <c:pt idx="140">
                  <c:v>1400000</c:v>
                </c:pt>
                <c:pt idx="141">
                  <c:v>1410000</c:v>
                </c:pt>
                <c:pt idx="142">
                  <c:v>1420000</c:v>
                </c:pt>
                <c:pt idx="143">
                  <c:v>1430000</c:v>
                </c:pt>
                <c:pt idx="144">
                  <c:v>1440000</c:v>
                </c:pt>
                <c:pt idx="145">
                  <c:v>1450000</c:v>
                </c:pt>
                <c:pt idx="146">
                  <c:v>1460000</c:v>
                </c:pt>
                <c:pt idx="147">
                  <c:v>1470000</c:v>
                </c:pt>
                <c:pt idx="148">
                  <c:v>1480000</c:v>
                </c:pt>
                <c:pt idx="149">
                  <c:v>1490000</c:v>
                </c:pt>
                <c:pt idx="150">
                  <c:v>1500000</c:v>
                </c:pt>
                <c:pt idx="151">
                  <c:v>1510000</c:v>
                </c:pt>
                <c:pt idx="152">
                  <c:v>1520000</c:v>
                </c:pt>
                <c:pt idx="153">
                  <c:v>1530000</c:v>
                </c:pt>
                <c:pt idx="154">
                  <c:v>1540000</c:v>
                </c:pt>
                <c:pt idx="155">
                  <c:v>1550000</c:v>
                </c:pt>
                <c:pt idx="156">
                  <c:v>1560000</c:v>
                </c:pt>
                <c:pt idx="157">
                  <c:v>1570000</c:v>
                </c:pt>
                <c:pt idx="158">
                  <c:v>1580000</c:v>
                </c:pt>
                <c:pt idx="159">
                  <c:v>1590000</c:v>
                </c:pt>
                <c:pt idx="160">
                  <c:v>1600000</c:v>
                </c:pt>
                <c:pt idx="161">
                  <c:v>1610000</c:v>
                </c:pt>
                <c:pt idx="162">
                  <c:v>1620000</c:v>
                </c:pt>
                <c:pt idx="163">
                  <c:v>1630000</c:v>
                </c:pt>
                <c:pt idx="164">
                  <c:v>1640000</c:v>
                </c:pt>
                <c:pt idx="165">
                  <c:v>1650000</c:v>
                </c:pt>
                <c:pt idx="166">
                  <c:v>1660000</c:v>
                </c:pt>
                <c:pt idx="167">
                  <c:v>1670000</c:v>
                </c:pt>
                <c:pt idx="168">
                  <c:v>1680000</c:v>
                </c:pt>
                <c:pt idx="169">
                  <c:v>1690000</c:v>
                </c:pt>
                <c:pt idx="170">
                  <c:v>1700000</c:v>
                </c:pt>
                <c:pt idx="171">
                  <c:v>1710000</c:v>
                </c:pt>
                <c:pt idx="172">
                  <c:v>1720000</c:v>
                </c:pt>
                <c:pt idx="173">
                  <c:v>1730000</c:v>
                </c:pt>
                <c:pt idx="174">
                  <c:v>1740000</c:v>
                </c:pt>
                <c:pt idx="175">
                  <c:v>1750000</c:v>
                </c:pt>
                <c:pt idx="176">
                  <c:v>1760000</c:v>
                </c:pt>
                <c:pt idx="177">
                  <c:v>1770000</c:v>
                </c:pt>
                <c:pt idx="178">
                  <c:v>1780000</c:v>
                </c:pt>
                <c:pt idx="179">
                  <c:v>1790000</c:v>
                </c:pt>
                <c:pt idx="180">
                  <c:v>1800000</c:v>
                </c:pt>
                <c:pt idx="181">
                  <c:v>1810000</c:v>
                </c:pt>
                <c:pt idx="182">
                  <c:v>1820000</c:v>
                </c:pt>
                <c:pt idx="183">
                  <c:v>1830000</c:v>
                </c:pt>
                <c:pt idx="184">
                  <c:v>1840000</c:v>
                </c:pt>
                <c:pt idx="185">
                  <c:v>1850000</c:v>
                </c:pt>
                <c:pt idx="186">
                  <c:v>1860000</c:v>
                </c:pt>
                <c:pt idx="187">
                  <c:v>1870000</c:v>
                </c:pt>
                <c:pt idx="188">
                  <c:v>1880000</c:v>
                </c:pt>
                <c:pt idx="189">
                  <c:v>1890000</c:v>
                </c:pt>
                <c:pt idx="190">
                  <c:v>1900000</c:v>
                </c:pt>
                <c:pt idx="191">
                  <c:v>1910000</c:v>
                </c:pt>
                <c:pt idx="192">
                  <c:v>1920000</c:v>
                </c:pt>
                <c:pt idx="193">
                  <c:v>1930000</c:v>
                </c:pt>
                <c:pt idx="194">
                  <c:v>1940000</c:v>
                </c:pt>
                <c:pt idx="195">
                  <c:v>1950000</c:v>
                </c:pt>
                <c:pt idx="196">
                  <c:v>1960000</c:v>
                </c:pt>
                <c:pt idx="197">
                  <c:v>1970000</c:v>
                </c:pt>
                <c:pt idx="198">
                  <c:v>1980000</c:v>
                </c:pt>
                <c:pt idx="199">
                  <c:v>1990000</c:v>
                </c:pt>
                <c:pt idx="200">
                  <c:v>2000000</c:v>
                </c:pt>
              </c:numCache>
            </c:numRef>
          </c:xVal>
          <c:yVal>
            <c:numRef>
              <c:f>'Tiered Commission Payout Table'!$C$11:$C$211</c:f>
              <c:numCache>
                <c:formatCode>_("$"* #,##0.00_);_("$"* \(#,##0.00\);_("$"* "-"??_);_(@_)</c:formatCode>
                <c:ptCount val="201"/>
                <c:pt idx="0">
                  <c:v>0</c:v>
                </c:pt>
                <c:pt idx="1">
                  <c:v>500</c:v>
                </c:pt>
                <c:pt idx="2">
                  <c:v>1000</c:v>
                </c:pt>
                <c:pt idx="3">
                  <c:v>1500</c:v>
                </c:pt>
                <c:pt idx="4">
                  <c:v>2000</c:v>
                </c:pt>
                <c:pt idx="5">
                  <c:v>2500</c:v>
                </c:pt>
                <c:pt idx="6">
                  <c:v>3000</c:v>
                </c:pt>
                <c:pt idx="7">
                  <c:v>3500</c:v>
                </c:pt>
                <c:pt idx="8">
                  <c:v>4000</c:v>
                </c:pt>
                <c:pt idx="9">
                  <c:v>4500</c:v>
                </c:pt>
                <c:pt idx="10">
                  <c:v>5000</c:v>
                </c:pt>
                <c:pt idx="11">
                  <c:v>6000</c:v>
                </c:pt>
                <c:pt idx="12">
                  <c:v>7000</c:v>
                </c:pt>
                <c:pt idx="13">
                  <c:v>8000</c:v>
                </c:pt>
                <c:pt idx="14">
                  <c:v>9000</c:v>
                </c:pt>
                <c:pt idx="15">
                  <c:v>10000</c:v>
                </c:pt>
                <c:pt idx="16">
                  <c:v>11000</c:v>
                </c:pt>
                <c:pt idx="17">
                  <c:v>12000</c:v>
                </c:pt>
                <c:pt idx="18">
                  <c:v>13000</c:v>
                </c:pt>
                <c:pt idx="19">
                  <c:v>14000</c:v>
                </c:pt>
                <c:pt idx="20">
                  <c:v>15000</c:v>
                </c:pt>
                <c:pt idx="21">
                  <c:v>16000</c:v>
                </c:pt>
                <c:pt idx="22">
                  <c:v>17000</c:v>
                </c:pt>
                <c:pt idx="23">
                  <c:v>18000</c:v>
                </c:pt>
                <c:pt idx="24">
                  <c:v>19000</c:v>
                </c:pt>
                <c:pt idx="25">
                  <c:v>20000</c:v>
                </c:pt>
                <c:pt idx="26">
                  <c:v>22000</c:v>
                </c:pt>
                <c:pt idx="27">
                  <c:v>24000</c:v>
                </c:pt>
                <c:pt idx="28">
                  <c:v>26000</c:v>
                </c:pt>
                <c:pt idx="29">
                  <c:v>28000</c:v>
                </c:pt>
                <c:pt idx="30">
                  <c:v>30000</c:v>
                </c:pt>
                <c:pt idx="31">
                  <c:v>32000</c:v>
                </c:pt>
                <c:pt idx="32">
                  <c:v>34000</c:v>
                </c:pt>
                <c:pt idx="33">
                  <c:v>36000</c:v>
                </c:pt>
                <c:pt idx="34">
                  <c:v>38000</c:v>
                </c:pt>
                <c:pt idx="35">
                  <c:v>40000</c:v>
                </c:pt>
                <c:pt idx="36">
                  <c:v>42000</c:v>
                </c:pt>
                <c:pt idx="37">
                  <c:v>44000</c:v>
                </c:pt>
                <c:pt idx="38">
                  <c:v>46000</c:v>
                </c:pt>
                <c:pt idx="39">
                  <c:v>48000</c:v>
                </c:pt>
                <c:pt idx="40">
                  <c:v>50000</c:v>
                </c:pt>
                <c:pt idx="41">
                  <c:v>52000</c:v>
                </c:pt>
                <c:pt idx="42">
                  <c:v>54000</c:v>
                </c:pt>
                <c:pt idx="43">
                  <c:v>56000</c:v>
                </c:pt>
                <c:pt idx="44">
                  <c:v>58000</c:v>
                </c:pt>
                <c:pt idx="45">
                  <c:v>60000</c:v>
                </c:pt>
                <c:pt idx="46">
                  <c:v>62000</c:v>
                </c:pt>
                <c:pt idx="47">
                  <c:v>64000</c:v>
                </c:pt>
                <c:pt idx="48">
                  <c:v>66000</c:v>
                </c:pt>
                <c:pt idx="49">
                  <c:v>68000</c:v>
                </c:pt>
                <c:pt idx="50">
                  <c:v>70000</c:v>
                </c:pt>
                <c:pt idx="51">
                  <c:v>71500</c:v>
                </c:pt>
                <c:pt idx="52">
                  <c:v>73000</c:v>
                </c:pt>
                <c:pt idx="53">
                  <c:v>74500</c:v>
                </c:pt>
                <c:pt idx="54">
                  <c:v>76000</c:v>
                </c:pt>
                <c:pt idx="55">
                  <c:v>77500</c:v>
                </c:pt>
                <c:pt idx="56">
                  <c:v>79000</c:v>
                </c:pt>
                <c:pt idx="57">
                  <c:v>80500</c:v>
                </c:pt>
                <c:pt idx="58">
                  <c:v>82000</c:v>
                </c:pt>
                <c:pt idx="59">
                  <c:v>83500</c:v>
                </c:pt>
                <c:pt idx="60">
                  <c:v>85000</c:v>
                </c:pt>
                <c:pt idx="61">
                  <c:v>86500</c:v>
                </c:pt>
                <c:pt idx="62">
                  <c:v>88000</c:v>
                </c:pt>
                <c:pt idx="63">
                  <c:v>89500</c:v>
                </c:pt>
                <c:pt idx="64">
                  <c:v>91000</c:v>
                </c:pt>
                <c:pt idx="65">
                  <c:v>92500</c:v>
                </c:pt>
                <c:pt idx="66">
                  <c:v>94000</c:v>
                </c:pt>
                <c:pt idx="67">
                  <c:v>95500</c:v>
                </c:pt>
                <c:pt idx="68">
                  <c:v>97000</c:v>
                </c:pt>
                <c:pt idx="69">
                  <c:v>98500</c:v>
                </c:pt>
                <c:pt idx="70">
                  <c:v>100000</c:v>
                </c:pt>
                <c:pt idx="71">
                  <c:v>101500</c:v>
                </c:pt>
                <c:pt idx="72">
                  <c:v>103000</c:v>
                </c:pt>
                <c:pt idx="73">
                  <c:v>104500</c:v>
                </c:pt>
                <c:pt idx="74">
                  <c:v>106000</c:v>
                </c:pt>
                <c:pt idx="75">
                  <c:v>107500</c:v>
                </c:pt>
                <c:pt idx="76">
                  <c:v>109000</c:v>
                </c:pt>
                <c:pt idx="77">
                  <c:v>110500</c:v>
                </c:pt>
                <c:pt idx="78">
                  <c:v>112000</c:v>
                </c:pt>
                <c:pt idx="79">
                  <c:v>113500</c:v>
                </c:pt>
                <c:pt idx="80">
                  <c:v>115000</c:v>
                </c:pt>
                <c:pt idx="81">
                  <c:v>116500</c:v>
                </c:pt>
                <c:pt idx="82">
                  <c:v>118000</c:v>
                </c:pt>
                <c:pt idx="83">
                  <c:v>119500</c:v>
                </c:pt>
                <c:pt idx="84">
                  <c:v>121000</c:v>
                </c:pt>
                <c:pt idx="85">
                  <c:v>122500</c:v>
                </c:pt>
                <c:pt idx="86">
                  <c:v>124000</c:v>
                </c:pt>
                <c:pt idx="87">
                  <c:v>125500</c:v>
                </c:pt>
                <c:pt idx="88">
                  <c:v>127000</c:v>
                </c:pt>
                <c:pt idx="89">
                  <c:v>128500</c:v>
                </c:pt>
                <c:pt idx="90">
                  <c:v>130000</c:v>
                </c:pt>
                <c:pt idx="91">
                  <c:v>131500</c:v>
                </c:pt>
                <c:pt idx="92">
                  <c:v>133000</c:v>
                </c:pt>
                <c:pt idx="93">
                  <c:v>134500</c:v>
                </c:pt>
                <c:pt idx="94">
                  <c:v>136000</c:v>
                </c:pt>
                <c:pt idx="95">
                  <c:v>137500</c:v>
                </c:pt>
                <c:pt idx="96">
                  <c:v>139000</c:v>
                </c:pt>
                <c:pt idx="97">
                  <c:v>140500</c:v>
                </c:pt>
                <c:pt idx="98">
                  <c:v>142000</c:v>
                </c:pt>
                <c:pt idx="99">
                  <c:v>143500</c:v>
                </c:pt>
                <c:pt idx="100">
                  <c:v>145000</c:v>
                </c:pt>
                <c:pt idx="101">
                  <c:v>146000</c:v>
                </c:pt>
                <c:pt idx="102">
                  <c:v>147000</c:v>
                </c:pt>
                <c:pt idx="103">
                  <c:v>148000</c:v>
                </c:pt>
                <c:pt idx="104">
                  <c:v>149000</c:v>
                </c:pt>
                <c:pt idx="105">
                  <c:v>150000</c:v>
                </c:pt>
                <c:pt idx="106">
                  <c:v>151000</c:v>
                </c:pt>
                <c:pt idx="107">
                  <c:v>152000</c:v>
                </c:pt>
                <c:pt idx="108">
                  <c:v>153000</c:v>
                </c:pt>
                <c:pt idx="109">
                  <c:v>154000</c:v>
                </c:pt>
                <c:pt idx="110">
                  <c:v>155000</c:v>
                </c:pt>
                <c:pt idx="111">
                  <c:v>156000</c:v>
                </c:pt>
                <c:pt idx="112">
                  <c:v>157000</c:v>
                </c:pt>
                <c:pt idx="113">
                  <c:v>158000</c:v>
                </c:pt>
                <c:pt idx="114">
                  <c:v>159000</c:v>
                </c:pt>
                <c:pt idx="115">
                  <c:v>160000</c:v>
                </c:pt>
                <c:pt idx="116">
                  <c:v>161000</c:v>
                </c:pt>
                <c:pt idx="117">
                  <c:v>162000</c:v>
                </c:pt>
                <c:pt idx="118">
                  <c:v>163000</c:v>
                </c:pt>
                <c:pt idx="119">
                  <c:v>164000</c:v>
                </c:pt>
                <c:pt idx="120">
                  <c:v>165000</c:v>
                </c:pt>
                <c:pt idx="121">
                  <c:v>166000</c:v>
                </c:pt>
                <c:pt idx="122">
                  <c:v>167000</c:v>
                </c:pt>
                <c:pt idx="123">
                  <c:v>168000</c:v>
                </c:pt>
                <c:pt idx="124">
                  <c:v>169000</c:v>
                </c:pt>
                <c:pt idx="125">
                  <c:v>170000</c:v>
                </c:pt>
                <c:pt idx="126">
                  <c:v>171000</c:v>
                </c:pt>
                <c:pt idx="127">
                  <c:v>172000</c:v>
                </c:pt>
                <c:pt idx="128">
                  <c:v>173000</c:v>
                </c:pt>
                <c:pt idx="129">
                  <c:v>174000</c:v>
                </c:pt>
                <c:pt idx="130">
                  <c:v>175000</c:v>
                </c:pt>
                <c:pt idx="131">
                  <c:v>176000</c:v>
                </c:pt>
                <c:pt idx="132">
                  <c:v>177000</c:v>
                </c:pt>
                <c:pt idx="133">
                  <c:v>178000</c:v>
                </c:pt>
                <c:pt idx="134">
                  <c:v>179000</c:v>
                </c:pt>
                <c:pt idx="135">
                  <c:v>180000</c:v>
                </c:pt>
                <c:pt idx="136">
                  <c:v>181000</c:v>
                </c:pt>
                <c:pt idx="137">
                  <c:v>182000</c:v>
                </c:pt>
                <c:pt idx="138">
                  <c:v>183000</c:v>
                </c:pt>
                <c:pt idx="139">
                  <c:v>184000</c:v>
                </c:pt>
                <c:pt idx="140">
                  <c:v>185000</c:v>
                </c:pt>
                <c:pt idx="141">
                  <c:v>186000</c:v>
                </c:pt>
                <c:pt idx="142">
                  <c:v>187000</c:v>
                </c:pt>
                <c:pt idx="143">
                  <c:v>188000</c:v>
                </c:pt>
                <c:pt idx="144">
                  <c:v>189000</c:v>
                </c:pt>
                <c:pt idx="145">
                  <c:v>190000</c:v>
                </c:pt>
                <c:pt idx="146">
                  <c:v>191000</c:v>
                </c:pt>
                <c:pt idx="147">
                  <c:v>192000</c:v>
                </c:pt>
                <c:pt idx="148">
                  <c:v>193000</c:v>
                </c:pt>
                <c:pt idx="149">
                  <c:v>194000</c:v>
                </c:pt>
                <c:pt idx="150">
                  <c:v>195000</c:v>
                </c:pt>
                <c:pt idx="151">
                  <c:v>196000</c:v>
                </c:pt>
                <c:pt idx="152">
                  <c:v>197000</c:v>
                </c:pt>
                <c:pt idx="153">
                  <c:v>198000</c:v>
                </c:pt>
                <c:pt idx="154">
                  <c:v>199000</c:v>
                </c:pt>
                <c:pt idx="155">
                  <c:v>200000</c:v>
                </c:pt>
                <c:pt idx="156">
                  <c:v>201000</c:v>
                </c:pt>
                <c:pt idx="157">
                  <c:v>202000</c:v>
                </c:pt>
                <c:pt idx="158">
                  <c:v>203000</c:v>
                </c:pt>
                <c:pt idx="159">
                  <c:v>204000</c:v>
                </c:pt>
                <c:pt idx="160">
                  <c:v>205000</c:v>
                </c:pt>
                <c:pt idx="161">
                  <c:v>206000</c:v>
                </c:pt>
                <c:pt idx="162">
                  <c:v>207000</c:v>
                </c:pt>
                <c:pt idx="163">
                  <c:v>208000</c:v>
                </c:pt>
                <c:pt idx="164">
                  <c:v>209000</c:v>
                </c:pt>
                <c:pt idx="165">
                  <c:v>210000</c:v>
                </c:pt>
                <c:pt idx="166">
                  <c:v>211000</c:v>
                </c:pt>
                <c:pt idx="167">
                  <c:v>212000</c:v>
                </c:pt>
                <c:pt idx="168">
                  <c:v>213000</c:v>
                </c:pt>
                <c:pt idx="169">
                  <c:v>214000</c:v>
                </c:pt>
                <c:pt idx="170">
                  <c:v>215000</c:v>
                </c:pt>
                <c:pt idx="171">
                  <c:v>216000</c:v>
                </c:pt>
                <c:pt idx="172">
                  <c:v>217000</c:v>
                </c:pt>
                <c:pt idx="173">
                  <c:v>218000</c:v>
                </c:pt>
                <c:pt idx="174">
                  <c:v>219000</c:v>
                </c:pt>
                <c:pt idx="175">
                  <c:v>220000</c:v>
                </c:pt>
                <c:pt idx="176">
                  <c:v>221000</c:v>
                </c:pt>
                <c:pt idx="177">
                  <c:v>222000</c:v>
                </c:pt>
                <c:pt idx="178">
                  <c:v>223000</c:v>
                </c:pt>
                <c:pt idx="179">
                  <c:v>224000</c:v>
                </c:pt>
                <c:pt idx="180">
                  <c:v>225000</c:v>
                </c:pt>
                <c:pt idx="181">
                  <c:v>226000</c:v>
                </c:pt>
                <c:pt idx="182">
                  <c:v>227000</c:v>
                </c:pt>
                <c:pt idx="183">
                  <c:v>228000</c:v>
                </c:pt>
                <c:pt idx="184">
                  <c:v>229000</c:v>
                </c:pt>
                <c:pt idx="185">
                  <c:v>230000</c:v>
                </c:pt>
                <c:pt idx="186">
                  <c:v>231000</c:v>
                </c:pt>
                <c:pt idx="187">
                  <c:v>232000</c:v>
                </c:pt>
                <c:pt idx="188">
                  <c:v>233000</c:v>
                </c:pt>
                <c:pt idx="189">
                  <c:v>234000</c:v>
                </c:pt>
                <c:pt idx="190">
                  <c:v>235000</c:v>
                </c:pt>
                <c:pt idx="191">
                  <c:v>236000</c:v>
                </c:pt>
                <c:pt idx="192">
                  <c:v>237000</c:v>
                </c:pt>
                <c:pt idx="193">
                  <c:v>238000</c:v>
                </c:pt>
                <c:pt idx="194">
                  <c:v>239000</c:v>
                </c:pt>
                <c:pt idx="195">
                  <c:v>240000</c:v>
                </c:pt>
                <c:pt idx="196">
                  <c:v>241000</c:v>
                </c:pt>
                <c:pt idx="197">
                  <c:v>242000</c:v>
                </c:pt>
                <c:pt idx="198">
                  <c:v>243000</c:v>
                </c:pt>
                <c:pt idx="199">
                  <c:v>244000</c:v>
                </c:pt>
                <c:pt idx="200">
                  <c:v>245000</c:v>
                </c:pt>
              </c:numCache>
            </c:numRef>
          </c:yVal>
          <c:smooth val="1"/>
          <c:extLst>
            <c:ext xmlns:c16="http://schemas.microsoft.com/office/drawing/2014/chart" uri="{C3380CC4-5D6E-409C-BE32-E72D297353CC}">
              <c16:uniqueId val="{00000000-F7FF-4812-A200-5CE85AC10D8B}"/>
            </c:ext>
          </c:extLst>
        </c:ser>
        <c:dLbls>
          <c:showLegendKey val="0"/>
          <c:showVal val="0"/>
          <c:showCatName val="0"/>
          <c:showSerName val="0"/>
          <c:showPercent val="0"/>
          <c:showBubbleSize val="0"/>
        </c:dLbls>
        <c:axId val="114736319"/>
        <c:axId val="114725279"/>
      </c:scatterChart>
      <c:valAx>
        <c:axId val="114736319"/>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Sales</a:t>
                </a:r>
              </a:p>
              <a:p>
                <a:pPr>
                  <a:defRPr/>
                </a:pP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725279"/>
        <c:crosses val="autoZero"/>
        <c:crossBetween val="midCat"/>
      </c:valAx>
      <c:valAx>
        <c:axId val="1147252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Commission Payout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00_);_(&quot;$&quot;* \(#,##0.00\);_(&quot;$&quot;*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736319"/>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22224</xdr:colOff>
      <xdr:row>9</xdr:row>
      <xdr:rowOff>101600</xdr:rowOff>
    </xdr:from>
    <xdr:to>
      <xdr:col>14</xdr:col>
      <xdr:colOff>355600</xdr:colOff>
      <xdr:row>29</xdr:row>
      <xdr:rowOff>107950</xdr:rowOff>
    </xdr:to>
    <xdr:graphicFrame macro="">
      <xdr:nvGraphicFramePr>
        <xdr:cNvPr id="2" name="Chart 1">
          <a:extLst>
            <a:ext uri="{FF2B5EF4-FFF2-40B4-BE49-F238E27FC236}">
              <a16:creationId xmlns:a16="http://schemas.microsoft.com/office/drawing/2014/main" id="{6597CD50-2E97-594B-EF27-61EAAA8319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8929C-C864-4A37-8A81-E3E65408AE92}">
  <sheetPr codeName="Sheet2"/>
  <dimension ref="A1:B10"/>
  <sheetViews>
    <sheetView workbookViewId="0">
      <selection activeCell="G13" sqref="G13"/>
    </sheetView>
  </sheetViews>
  <sheetFormatPr defaultRowHeight="14.5" x14ac:dyDescent="0.35"/>
  <cols>
    <col min="1" max="1" width="21.1796875" customWidth="1"/>
    <col min="2" max="2" width="10.90625" bestFit="1" customWidth="1"/>
  </cols>
  <sheetData>
    <row r="1" spans="1:2" ht="18.5" x14ac:dyDescent="0.45">
      <c r="A1" s="34" t="s">
        <v>8</v>
      </c>
    </row>
    <row r="2" spans="1:2" x14ac:dyDescent="0.35">
      <c r="A2" t="s">
        <v>9</v>
      </c>
    </row>
    <row r="3" spans="1:2" x14ac:dyDescent="0.35">
      <c r="A3" t="s">
        <v>10</v>
      </c>
    </row>
    <row r="5" spans="1:2" x14ac:dyDescent="0.35">
      <c r="A5" s="4" t="s">
        <v>2</v>
      </c>
      <c r="B5" s="16">
        <v>500000</v>
      </c>
    </row>
    <row r="6" spans="1:2" x14ac:dyDescent="0.35">
      <c r="A6" s="4"/>
      <c r="B6" s="11"/>
    </row>
    <row r="7" spans="1:2" x14ac:dyDescent="0.35">
      <c r="A7" s="4" t="s">
        <v>11</v>
      </c>
      <c r="B7" s="1">
        <v>0.2</v>
      </c>
    </row>
    <row r="8" spans="1:2" x14ac:dyDescent="0.35">
      <c r="A8" s="4" t="s">
        <v>47</v>
      </c>
      <c r="B8" s="20">
        <f>B5*B7</f>
        <v>100000</v>
      </c>
    </row>
    <row r="9" spans="1:2" x14ac:dyDescent="0.35">
      <c r="A9" s="4"/>
      <c r="B9" s="11"/>
    </row>
    <row r="10" spans="1:2" x14ac:dyDescent="0.35">
      <c r="A10" s="17" t="s">
        <v>4</v>
      </c>
      <c r="B10" s="18">
        <f>B5*B7</f>
        <v>100000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BE4CB-AD8C-42F0-AA18-EF5F2C008950}">
  <sheetPr codeName="Sheet1"/>
  <dimension ref="A1:C13"/>
  <sheetViews>
    <sheetView workbookViewId="0"/>
  </sheetViews>
  <sheetFormatPr defaultRowHeight="14.5" x14ac:dyDescent="0.35"/>
  <cols>
    <col min="1" max="1" width="28.54296875" customWidth="1"/>
    <col min="2" max="2" width="18.6328125" customWidth="1"/>
  </cols>
  <sheetData>
    <row r="1" spans="1:3" ht="18.5" x14ac:dyDescent="0.45">
      <c r="A1" s="34" t="s">
        <v>0</v>
      </c>
    </row>
    <row r="2" spans="1:3" x14ac:dyDescent="0.35">
      <c r="A2" t="s">
        <v>5</v>
      </c>
    </row>
    <row r="5" spans="1:3" x14ac:dyDescent="0.35">
      <c r="A5" s="4" t="s">
        <v>1</v>
      </c>
      <c r="B5" s="15">
        <v>50000</v>
      </c>
    </row>
    <row r="6" spans="1:3" x14ac:dyDescent="0.35">
      <c r="A6" s="4" t="s">
        <v>2</v>
      </c>
      <c r="B6" s="15">
        <v>1000000</v>
      </c>
    </row>
    <row r="7" spans="1:3" x14ac:dyDescent="0.35">
      <c r="B7" s="3"/>
    </row>
    <row r="8" spans="1:3" x14ac:dyDescent="0.35">
      <c r="A8" s="4" t="s">
        <v>3</v>
      </c>
      <c r="B8" s="13">
        <v>500000</v>
      </c>
    </row>
    <row r="9" spans="1:3" x14ac:dyDescent="0.35">
      <c r="A9" s="4" t="s">
        <v>11</v>
      </c>
      <c r="B9" s="14">
        <v>0.2</v>
      </c>
    </row>
    <row r="10" spans="1:3" x14ac:dyDescent="0.35">
      <c r="A10" s="4" t="s">
        <v>7</v>
      </c>
      <c r="B10" s="13">
        <v>2000000</v>
      </c>
      <c r="C10" s="9" t="s">
        <v>6</v>
      </c>
    </row>
    <row r="11" spans="1:3" x14ac:dyDescent="0.35">
      <c r="A11" s="4" t="s">
        <v>47</v>
      </c>
      <c r="B11" s="12">
        <f>IF(B6&gt;B10,((B10-B8)*B9),((B6-B8)*B9))</f>
        <v>100000</v>
      </c>
    </row>
    <row r="12" spans="1:3" x14ac:dyDescent="0.35">
      <c r="B12" s="3"/>
    </row>
    <row r="13" spans="1:3" x14ac:dyDescent="0.35">
      <c r="A13" s="17" t="s">
        <v>4</v>
      </c>
      <c r="B13" s="19">
        <f>B11+B5</f>
        <v>150000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AD8D7-395D-49D9-BA4C-D742EFDC0B0D}">
  <dimension ref="A1:C22"/>
  <sheetViews>
    <sheetView workbookViewId="0"/>
  </sheetViews>
  <sheetFormatPr defaultRowHeight="14.5" x14ac:dyDescent="0.35"/>
  <cols>
    <col min="1" max="1" width="26" customWidth="1"/>
    <col min="2" max="2" width="13.81640625" bestFit="1" customWidth="1"/>
  </cols>
  <sheetData>
    <row r="1" spans="1:3" ht="18.5" x14ac:dyDescent="0.45">
      <c r="A1" s="34" t="s">
        <v>50</v>
      </c>
    </row>
    <row r="2" spans="1:3" x14ac:dyDescent="0.35">
      <c r="A2" t="s">
        <v>51</v>
      </c>
    </row>
    <row r="3" spans="1:3" x14ac:dyDescent="0.35">
      <c r="A3" t="s">
        <v>23</v>
      </c>
    </row>
    <row r="5" spans="1:3" x14ac:dyDescent="0.35">
      <c r="A5" s="4" t="s">
        <v>28</v>
      </c>
      <c r="B5" s="23">
        <v>50000</v>
      </c>
    </row>
    <row r="6" spans="1:3" x14ac:dyDescent="0.35">
      <c r="A6" s="4" t="s">
        <v>24</v>
      </c>
      <c r="B6" s="23">
        <v>5000000</v>
      </c>
    </row>
    <row r="8" spans="1:3" x14ac:dyDescent="0.35">
      <c r="B8" s="8"/>
    </row>
    <row r="9" spans="1:3" x14ac:dyDescent="0.35">
      <c r="A9" s="4" t="s">
        <v>25</v>
      </c>
      <c r="B9" s="7">
        <v>0.1</v>
      </c>
    </row>
    <row r="10" spans="1:3" x14ac:dyDescent="0.35">
      <c r="A10" s="4" t="s">
        <v>26</v>
      </c>
      <c r="B10" s="2">
        <f>B6*B9</f>
        <v>500000</v>
      </c>
    </row>
    <row r="11" spans="1:3" x14ac:dyDescent="0.35">
      <c r="A11" s="4" t="s">
        <v>27</v>
      </c>
      <c r="B11" s="8">
        <v>5</v>
      </c>
    </row>
    <row r="12" spans="1:3" x14ac:dyDescent="0.35">
      <c r="A12" s="4" t="s">
        <v>29</v>
      </c>
      <c r="B12" s="24">
        <f>B10/B11</f>
        <v>100000</v>
      </c>
      <c r="C12" s="10" t="s">
        <v>82</v>
      </c>
    </row>
    <row r="14" spans="1:3" x14ac:dyDescent="0.35">
      <c r="A14" s="17" t="s">
        <v>30</v>
      </c>
      <c r="B14" s="22">
        <f>B12+B5</f>
        <v>150000</v>
      </c>
    </row>
    <row r="20" spans="2:2" x14ac:dyDescent="0.35">
      <c r="B20" s="1"/>
    </row>
    <row r="22" spans="2:2" x14ac:dyDescent="0.35">
      <c r="B22"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3ED16-BCE8-4FBE-90B1-835E844610BB}">
  <sheetPr codeName="Sheet3"/>
  <dimension ref="A1:H24"/>
  <sheetViews>
    <sheetView workbookViewId="0"/>
  </sheetViews>
  <sheetFormatPr defaultRowHeight="14.5" x14ac:dyDescent="0.35"/>
  <cols>
    <col min="1" max="1" width="24.08984375" customWidth="1"/>
    <col min="2" max="2" width="16" customWidth="1"/>
    <col min="3" max="3" width="17.1796875" customWidth="1"/>
    <col min="4" max="4" width="12.90625" customWidth="1"/>
    <col min="5" max="5" width="17.453125" bestFit="1" customWidth="1"/>
    <col min="6" max="6" width="13.81640625" bestFit="1" customWidth="1"/>
    <col min="8" max="8" width="12.90625" bestFit="1" customWidth="1"/>
    <col min="11" max="11" width="13.81640625" bestFit="1" customWidth="1"/>
    <col min="14" max="14" width="13.81640625" bestFit="1" customWidth="1"/>
  </cols>
  <sheetData>
    <row r="1" spans="1:8" ht="18.5" x14ac:dyDescent="0.45">
      <c r="A1" s="34" t="s">
        <v>12</v>
      </c>
    </row>
    <row r="2" spans="1:8" x14ac:dyDescent="0.35">
      <c r="A2" t="s">
        <v>13</v>
      </c>
    </row>
    <row r="3" spans="1:8" x14ac:dyDescent="0.35">
      <c r="A3" t="s">
        <v>14</v>
      </c>
    </row>
    <row r="5" spans="1:8" x14ac:dyDescent="0.35">
      <c r="A5" s="4" t="s">
        <v>15</v>
      </c>
      <c r="F5" s="6"/>
    </row>
    <row r="6" spans="1:8" x14ac:dyDescent="0.35">
      <c r="A6" t="s">
        <v>55</v>
      </c>
      <c r="B6" t="s">
        <v>16</v>
      </c>
      <c r="F6" s="5"/>
      <c r="H6" s="6"/>
    </row>
    <row r="7" spans="1:8" x14ac:dyDescent="0.35">
      <c r="A7" t="s">
        <v>45</v>
      </c>
      <c r="B7" t="s">
        <v>56</v>
      </c>
    </row>
    <row r="8" spans="1:8" x14ac:dyDescent="0.35">
      <c r="A8" t="s">
        <v>44</v>
      </c>
      <c r="B8" t="s">
        <v>17</v>
      </c>
    </row>
    <row r="9" spans="1:8" x14ac:dyDescent="0.35">
      <c r="A9" t="s">
        <v>39</v>
      </c>
      <c r="B9" t="s">
        <v>18</v>
      </c>
    </row>
    <row r="10" spans="1:8" x14ac:dyDescent="0.35">
      <c r="A10" t="s">
        <v>46</v>
      </c>
      <c r="B10" t="s">
        <v>19</v>
      </c>
    </row>
    <row r="11" spans="1:8" x14ac:dyDescent="0.35">
      <c r="A11" t="s">
        <v>47</v>
      </c>
      <c r="B11" t="s">
        <v>48</v>
      </c>
    </row>
    <row r="13" spans="1:8" x14ac:dyDescent="0.35">
      <c r="A13" s="4" t="s">
        <v>1</v>
      </c>
      <c r="B13" s="15">
        <v>50000</v>
      </c>
    </row>
    <row r="14" spans="1:8" x14ac:dyDescent="0.35">
      <c r="A14" s="4" t="s">
        <v>2</v>
      </c>
      <c r="B14" s="15">
        <v>450000</v>
      </c>
    </row>
    <row r="16" spans="1:8" x14ac:dyDescent="0.35">
      <c r="B16" s="4" t="s">
        <v>32</v>
      </c>
      <c r="C16" s="4" t="s">
        <v>31</v>
      </c>
      <c r="D16" s="4" t="s">
        <v>33</v>
      </c>
      <c r="E16" s="4" t="s">
        <v>34</v>
      </c>
      <c r="F16" s="4" t="s">
        <v>35</v>
      </c>
    </row>
    <row r="17" spans="1:6" x14ac:dyDescent="0.35">
      <c r="A17" s="4" t="s">
        <v>49</v>
      </c>
      <c r="B17" s="1">
        <v>0.05</v>
      </c>
      <c r="C17" s="1">
        <v>0.1</v>
      </c>
      <c r="D17" s="1">
        <v>0.2</v>
      </c>
      <c r="E17" s="1">
        <v>0.15</v>
      </c>
      <c r="F17" s="1">
        <v>0.1</v>
      </c>
    </row>
    <row r="18" spans="1:6" x14ac:dyDescent="0.35">
      <c r="A18" s="4" t="s">
        <v>37</v>
      </c>
      <c r="B18" s="3">
        <v>0</v>
      </c>
      <c r="C18" s="5">
        <v>100000</v>
      </c>
      <c r="D18" s="2">
        <v>250000</v>
      </c>
      <c r="E18" s="2">
        <v>500000</v>
      </c>
      <c r="F18" s="2">
        <v>1000000</v>
      </c>
    </row>
    <row r="19" spans="1:6" x14ac:dyDescent="0.35">
      <c r="A19" s="4" t="s">
        <v>38</v>
      </c>
      <c r="B19" s="5">
        <v>100000</v>
      </c>
      <c r="C19" s="2">
        <v>250000</v>
      </c>
      <c r="D19" s="2">
        <v>500000</v>
      </c>
      <c r="E19" s="2">
        <v>1000000</v>
      </c>
      <c r="F19" s="2">
        <v>2000000</v>
      </c>
    </row>
    <row r="20" spans="1:6" x14ac:dyDescent="0.35">
      <c r="A20" s="4" t="s">
        <v>39</v>
      </c>
      <c r="B20" s="2">
        <f>(B19-B18)*B17</f>
        <v>5000</v>
      </c>
      <c r="C20" s="2">
        <f>(C19-C18)*C17</f>
        <v>15000</v>
      </c>
      <c r="D20" s="2">
        <f>(D19-D18)*D17</f>
        <v>50000</v>
      </c>
      <c r="E20" s="2">
        <f>(E19-E18)*E17</f>
        <v>75000</v>
      </c>
      <c r="F20" s="2">
        <f>(F19-F18)*F17</f>
        <v>100000</v>
      </c>
    </row>
    <row r="21" spans="1:6" x14ac:dyDescent="0.35">
      <c r="A21" s="4" t="s">
        <v>46</v>
      </c>
      <c r="B21" s="2">
        <f>IF($B$14&gt;=B19,B20,IF($B$14&lt;B18,0,((($B$14-B18)/(B19-B18))*B20)))</f>
        <v>5000</v>
      </c>
      <c r="C21" s="2">
        <f>IF($B$14&gt;=C19,C20,IF($B$14&lt;C18,0,((($B$14-C18)/(C19-C18))*C20)))</f>
        <v>15000</v>
      </c>
      <c r="D21" s="2">
        <f>IF($B$14&gt;=D19,D20,IF($B$14&lt;D18,0,((($B$14-D18)/(D19-D18))*D20)))</f>
        <v>40000</v>
      </c>
      <c r="E21" s="2">
        <f>IF($B$14&gt;=E19,E20,IF($B$14&lt;E18,0,((($B$14-E18)/(E19-E18))*E20)))</f>
        <v>0</v>
      </c>
      <c r="F21" s="2">
        <f>IF($B$14&gt;=F19,F20,IF($B$14&lt;F18,0,((($B$14-F18)/(F19-F18))*F20)))</f>
        <v>0</v>
      </c>
    </row>
    <row r="22" spans="1:6" x14ac:dyDescent="0.35">
      <c r="A22" s="4" t="s">
        <v>47</v>
      </c>
      <c r="B22" s="21">
        <f>B21+C21+D21+E21+F21</f>
        <v>60000</v>
      </c>
    </row>
    <row r="24" spans="1:6" x14ac:dyDescent="0.35">
      <c r="A24" s="17" t="s">
        <v>4</v>
      </c>
      <c r="B24" s="22">
        <f>B22+B13</f>
        <v>110000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58DDC-93A3-4A63-A674-C605B85835E9}">
  <sheetPr codeName="Sheet5"/>
  <dimension ref="A1:F311"/>
  <sheetViews>
    <sheetView workbookViewId="0"/>
  </sheetViews>
  <sheetFormatPr defaultRowHeight="14.5" x14ac:dyDescent="0.35"/>
  <cols>
    <col min="1" max="1" width="24.08984375" customWidth="1"/>
    <col min="2" max="2" width="16" customWidth="1"/>
    <col min="3" max="3" width="17.1796875" customWidth="1"/>
    <col min="4" max="4" width="12.90625" customWidth="1"/>
    <col min="5" max="5" width="17.453125" bestFit="1" customWidth="1"/>
    <col min="6" max="6" width="13.81640625" bestFit="1" customWidth="1"/>
    <col min="8" max="8" width="12.90625" bestFit="1" customWidth="1"/>
    <col min="11" max="11" width="13.81640625" bestFit="1" customWidth="1"/>
    <col min="14" max="14" width="13.81640625" bestFit="1" customWidth="1"/>
  </cols>
  <sheetData>
    <row r="1" spans="1:6" ht="18.5" x14ac:dyDescent="0.45">
      <c r="A1" s="34" t="s">
        <v>42</v>
      </c>
    </row>
    <row r="3" spans="1:6" x14ac:dyDescent="0.35">
      <c r="B3" t="s">
        <v>32</v>
      </c>
      <c r="C3" t="s">
        <v>31</v>
      </c>
      <c r="D3" t="s">
        <v>33</v>
      </c>
      <c r="E3" t="s">
        <v>34</v>
      </c>
      <c r="F3" t="s">
        <v>35</v>
      </c>
    </row>
    <row r="4" spans="1:6" x14ac:dyDescent="0.35">
      <c r="A4" t="s">
        <v>36</v>
      </c>
      <c r="B4" s="1">
        <v>0.05</v>
      </c>
      <c r="C4" s="1">
        <v>0.1</v>
      </c>
      <c r="D4" s="1">
        <v>0.2</v>
      </c>
      <c r="E4" s="1">
        <v>0.15</v>
      </c>
      <c r="F4" s="1">
        <v>0.1</v>
      </c>
    </row>
    <row r="5" spans="1:6" x14ac:dyDescent="0.35">
      <c r="A5" t="s">
        <v>37</v>
      </c>
      <c r="B5" s="3">
        <v>0</v>
      </c>
      <c r="C5" s="5">
        <v>100000</v>
      </c>
      <c r="D5" s="2">
        <v>250000</v>
      </c>
      <c r="E5" s="2">
        <v>500000</v>
      </c>
      <c r="F5" s="2">
        <v>1000000</v>
      </c>
    </row>
    <row r="6" spans="1:6" x14ac:dyDescent="0.35">
      <c r="A6" t="s">
        <v>38</v>
      </c>
      <c r="B6" s="5">
        <v>100000</v>
      </c>
      <c r="C6" s="2">
        <v>250000</v>
      </c>
      <c r="D6" s="2">
        <v>500000</v>
      </c>
      <c r="E6" s="2">
        <v>1000000</v>
      </c>
      <c r="F6" s="2">
        <v>2000000</v>
      </c>
    </row>
    <row r="7" spans="1:6" x14ac:dyDescent="0.35">
      <c r="A7" t="s">
        <v>39</v>
      </c>
      <c r="B7" s="2">
        <f>(B6-B5)*B4</f>
        <v>5000</v>
      </c>
      <c r="C7" s="2">
        <f>(C6-C5)*C4</f>
        <v>15000</v>
      </c>
      <c r="D7" s="2">
        <f>(D6-D5)*D4</f>
        <v>50000</v>
      </c>
      <c r="E7" s="2">
        <f>(E6-E5)*E4</f>
        <v>75000</v>
      </c>
      <c r="F7" s="2">
        <f>(F6-F5)*F4</f>
        <v>100000</v>
      </c>
    </row>
    <row r="10" spans="1:6" x14ac:dyDescent="0.35">
      <c r="A10" t="s">
        <v>41</v>
      </c>
      <c r="B10" t="s">
        <v>40</v>
      </c>
      <c r="C10" t="s">
        <v>43</v>
      </c>
    </row>
    <row r="11" spans="1:6" x14ac:dyDescent="0.35">
      <c r="A11">
        <v>1</v>
      </c>
      <c r="B11" s="5">
        <v>0</v>
      </c>
      <c r="C11" s="2">
        <f>(B11-$B$5)/($B$6-$B$5)*$B$7</f>
        <v>0</v>
      </c>
    </row>
    <row r="12" spans="1:6" x14ac:dyDescent="0.35">
      <c r="B12" s="5">
        <v>10000</v>
      </c>
      <c r="C12" s="2">
        <f>(B12-$B$5)/($B$6-$B$5)*$B$7</f>
        <v>500</v>
      </c>
    </row>
    <row r="13" spans="1:6" x14ac:dyDescent="0.35">
      <c r="B13" s="5">
        <v>20000</v>
      </c>
      <c r="C13" s="2">
        <f>(B13-$B$5)/($B$6-$B$5)*$B$7</f>
        <v>1000</v>
      </c>
    </row>
    <row r="14" spans="1:6" x14ac:dyDescent="0.35">
      <c r="B14" s="5">
        <v>30000</v>
      </c>
      <c r="C14" s="2">
        <f>(B14-$B$5)/($B$6-$B$5)*$B$7</f>
        <v>1500</v>
      </c>
    </row>
    <row r="15" spans="1:6" x14ac:dyDescent="0.35">
      <c r="B15" s="5">
        <v>40000</v>
      </c>
      <c r="C15" s="2">
        <f>(B15-$B$5)/($B$6-$B$5)*$B$7</f>
        <v>2000</v>
      </c>
    </row>
    <row r="16" spans="1:6" x14ac:dyDescent="0.35">
      <c r="B16" s="5">
        <v>50000</v>
      </c>
      <c r="C16" s="2">
        <f>(B16-$B$5)/($B$6-$B$5)*$B$7</f>
        <v>2500</v>
      </c>
    </row>
    <row r="17" spans="1:3" x14ac:dyDescent="0.35">
      <c r="B17" s="5">
        <v>60000</v>
      </c>
      <c r="C17" s="2">
        <f>(B17-$B$5)/($B$6-$B$5)*$B$7</f>
        <v>3000</v>
      </c>
    </row>
    <row r="18" spans="1:3" x14ac:dyDescent="0.35">
      <c r="B18" s="5">
        <v>70000</v>
      </c>
      <c r="C18" s="2">
        <f>(B18-$B$5)/($B$6-$B$5)*$B$7</f>
        <v>3500</v>
      </c>
    </row>
    <row r="19" spans="1:3" x14ac:dyDescent="0.35">
      <c r="B19" s="5">
        <v>80000</v>
      </c>
      <c r="C19" s="2">
        <f>(B19-$B$5)/($B$6-$B$5)*$B$7</f>
        <v>4000</v>
      </c>
    </row>
    <row r="20" spans="1:3" x14ac:dyDescent="0.35">
      <c r="B20" s="5">
        <v>90000</v>
      </c>
      <c r="C20" s="2">
        <f>(B20-$B$5)/($B$6-$B$5)*$B$7</f>
        <v>4500</v>
      </c>
    </row>
    <row r="21" spans="1:3" x14ac:dyDescent="0.35">
      <c r="B21" s="5">
        <v>100000</v>
      </c>
      <c r="C21" s="2">
        <f>(B21-$B$5)/($B$6-$B$5)*$B$7</f>
        <v>5000</v>
      </c>
    </row>
    <row r="22" spans="1:3" x14ac:dyDescent="0.35">
      <c r="A22">
        <v>2</v>
      </c>
      <c r="B22" s="5">
        <v>110000</v>
      </c>
      <c r="C22" s="2">
        <f>$B$7+((B22-$C$5)/($C$6-$C$5)*$C$7)</f>
        <v>6000</v>
      </c>
    </row>
    <row r="23" spans="1:3" x14ac:dyDescent="0.35">
      <c r="B23" s="5">
        <v>120000</v>
      </c>
      <c r="C23" s="2">
        <f t="shared" ref="C23:C36" si="0">$B$7+((B23-$C$5)/($C$6-$C$5)*$C$7)</f>
        <v>7000</v>
      </c>
    </row>
    <row r="24" spans="1:3" x14ac:dyDescent="0.35">
      <c r="B24" s="5">
        <v>130000</v>
      </c>
      <c r="C24" s="2">
        <f t="shared" si="0"/>
        <v>8000</v>
      </c>
    </row>
    <row r="25" spans="1:3" x14ac:dyDescent="0.35">
      <c r="B25" s="5">
        <v>140000</v>
      </c>
      <c r="C25" s="2">
        <f t="shared" si="0"/>
        <v>9000</v>
      </c>
    </row>
    <row r="26" spans="1:3" x14ac:dyDescent="0.35">
      <c r="B26" s="5">
        <v>150000</v>
      </c>
      <c r="C26" s="2">
        <f t="shared" si="0"/>
        <v>10000</v>
      </c>
    </row>
    <row r="27" spans="1:3" x14ac:dyDescent="0.35">
      <c r="B27" s="5">
        <v>160000</v>
      </c>
      <c r="C27" s="2">
        <f t="shared" si="0"/>
        <v>11000</v>
      </c>
    </row>
    <row r="28" spans="1:3" x14ac:dyDescent="0.35">
      <c r="B28" s="5">
        <v>170000</v>
      </c>
      <c r="C28" s="2">
        <f t="shared" si="0"/>
        <v>12000</v>
      </c>
    </row>
    <row r="29" spans="1:3" x14ac:dyDescent="0.35">
      <c r="B29" s="5">
        <v>180000</v>
      </c>
      <c r="C29" s="2">
        <f t="shared" si="0"/>
        <v>13000</v>
      </c>
    </row>
    <row r="30" spans="1:3" x14ac:dyDescent="0.35">
      <c r="B30" s="5">
        <v>190000</v>
      </c>
      <c r="C30" s="2">
        <f t="shared" si="0"/>
        <v>14000</v>
      </c>
    </row>
    <row r="31" spans="1:3" x14ac:dyDescent="0.35">
      <c r="B31" s="5">
        <v>200000</v>
      </c>
      <c r="C31" s="2">
        <f t="shared" si="0"/>
        <v>15000</v>
      </c>
    </row>
    <row r="32" spans="1:3" x14ac:dyDescent="0.35">
      <c r="B32" s="5">
        <v>210000</v>
      </c>
      <c r="C32" s="2">
        <f t="shared" si="0"/>
        <v>16000</v>
      </c>
    </row>
    <row r="33" spans="1:3" x14ac:dyDescent="0.35">
      <c r="B33" s="5">
        <v>220000</v>
      </c>
      <c r="C33" s="2">
        <f t="shared" si="0"/>
        <v>17000</v>
      </c>
    </row>
    <row r="34" spans="1:3" x14ac:dyDescent="0.35">
      <c r="B34" s="5">
        <v>230000</v>
      </c>
      <c r="C34" s="2">
        <f t="shared" si="0"/>
        <v>18000</v>
      </c>
    </row>
    <row r="35" spans="1:3" x14ac:dyDescent="0.35">
      <c r="B35" s="5">
        <v>240000</v>
      </c>
      <c r="C35" s="2">
        <f t="shared" si="0"/>
        <v>19000</v>
      </c>
    </row>
    <row r="36" spans="1:3" x14ac:dyDescent="0.35">
      <c r="B36" s="5">
        <v>250000</v>
      </c>
      <c r="C36" s="2">
        <f t="shared" si="0"/>
        <v>20000</v>
      </c>
    </row>
    <row r="37" spans="1:3" x14ac:dyDescent="0.35">
      <c r="A37">
        <v>3</v>
      </c>
      <c r="B37" s="5">
        <v>260000</v>
      </c>
      <c r="C37" s="2">
        <f>$B$7+$C$7+((B37-$D$5)/($D$6-$D$5)*$D$7)</f>
        <v>22000</v>
      </c>
    </row>
    <row r="38" spans="1:3" x14ac:dyDescent="0.35">
      <c r="B38" s="5">
        <v>270000</v>
      </c>
      <c r="C38" s="2">
        <f t="shared" ref="C38:C61" si="1">$B$7+$C$7+((B38-$D$5)/($D$6-$D$5)*$D$7)</f>
        <v>24000</v>
      </c>
    </row>
    <row r="39" spans="1:3" x14ac:dyDescent="0.35">
      <c r="B39" s="5">
        <v>280000</v>
      </c>
      <c r="C39" s="2">
        <f t="shared" si="1"/>
        <v>26000</v>
      </c>
    </row>
    <row r="40" spans="1:3" x14ac:dyDescent="0.35">
      <c r="B40" s="5">
        <v>290000</v>
      </c>
      <c r="C40" s="2">
        <f t="shared" si="1"/>
        <v>28000</v>
      </c>
    </row>
    <row r="41" spans="1:3" x14ac:dyDescent="0.35">
      <c r="B41" s="5">
        <v>300000</v>
      </c>
      <c r="C41" s="2">
        <f t="shared" si="1"/>
        <v>30000</v>
      </c>
    </row>
    <row r="42" spans="1:3" x14ac:dyDescent="0.35">
      <c r="B42" s="5">
        <v>310000</v>
      </c>
      <c r="C42" s="2">
        <f t="shared" si="1"/>
        <v>32000</v>
      </c>
    </row>
    <row r="43" spans="1:3" x14ac:dyDescent="0.35">
      <c r="B43" s="5">
        <v>320000</v>
      </c>
      <c r="C43" s="2">
        <f t="shared" si="1"/>
        <v>34000</v>
      </c>
    </row>
    <row r="44" spans="1:3" x14ac:dyDescent="0.35">
      <c r="B44" s="5">
        <v>330000</v>
      </c>
      <c r="C44" s="2">
        <f t="shared" si="1"/>
        <v>36000</v>
      </c>
    </row>
    <row r="45" spans="1:3" x14ac:dyDescent="0.35">
      <c r="B45" s="5">
        <v>340000</v>
      </c>
      <c r="C45" s="2">
        <f t="shared" si="1"/>
        <v>38000</v>
      </c>
    </row>
    <row r="46" spans="1:3" x14ac:dyDescent="0.35">
      <c r="B46" s="5">
        <v>350000</v>
      </c>
      <c r="C46" s="2">
        <f t="shared" si="1"/>
        <v>40000</v>
      </c>
    </row>
    <row r="47" spans="1:3" x14ac:dyDescent="0.35">
      <c r="B47" s="5">
        <v>360000</v>
      </c>
      <c r="C47" s="2">
        <f t="shared" si="1"/>
        <v>42000</v>
      </c>
    </row>
    <row r="48" spans="1:3" x14ac:dyDescent="0.35">
      <c r="B48" s="5">
        <v>370000</v>
      </c>
      <c r="C48" s="2">
        <f t="shared" si="1"/>
        <v>44000</v>
      </c>
    </row>
    <row r="49" spans="1:3" x14ac:dyDescent="0.35">
      <c r="B49" s="5">
        <v>380000</v>
      </c>
      <c r="C49" s="2">
        <f t="shared" si="1"/>
        <v>46000</v>
      </c>
    </row>
    <row r="50" spans="1:3" x14ac:dyDescent="0.35">
      <c r="B50" s="5">
        <v>390000</v>
      </c>
      <c r="C50" s="2">
        <f t="shared" si="1"/>
        <v>48000</v>
      </c>
    </row>
    <row r="51" spans="1:3" x14ac:dyDescent="0.35">
      <c r="B51" s="5">
        <v>400000</v>
      </c>
      <c r="C51" s="2">
        <f t="shared" si="1"/>
        <v>50000</v>
      </c>
    </row>
    <row r="52" spans="1:3" x14ac:dyDescent="0.35">
      <c r="B52" s="5">
        <v>410000</v>
      </c>
      <c r="C52" s="2">
        <f t="shared" si="1"/>
        <v>52000</v>
      </c>
    </row>
    <row r="53" spans="1:3" x14ac:dyDescent="0.35">
      <c r="B53" s="5">
        <v>420000</v>
      </c>
      <c r="C53" s="2">
        <f t="shared" si="1"/>
        <v>54000</v>
      </c>
    </row>
    <row r="54" spans="1:3" x14ac:dyDescent="0.35">
      <c r="B54" s="5">
        <v>430000</v>
      </c>
      <c r="C54" s="2">
        <f t="shared" si="1"/>
        <v>56000</v>
      </c>
    </row>
    <row r="55" spans="1:3" x14ac:dyDescent="0.35">
      <c r="B55" s="5">
        <v>440000</v>
      </c>
      <c r="C55" s="2">
        <f t="shared" si="1"/>
        <v>58000</v>
      </c>
    </row>
    <row r="56" spans="1:3" x14ac:dyDescent="0.35">
      <c r="B56" s="5">
        <v>450000</v>
      </c>
      <c r="C56" s="2">
        <f t="shared" si="1"/>
        <v>60000</v>
      </c>
    </row>
    <row r="57" spans="1:3" x14ac:dyDescent="0.35">
      <c r="B57" s="5">
        <v>460000</v>
      </c>
      <c r="C57" s="2">
        <f t="shared" si="1"/>
        <v>62000</v>
      </c>
    </row>
    <row r="58" spans="1:3" x14ac:dyDescent="0.35">
      <c r="B58" s="5">
        <v>470000</v>
      </c>
      <c r="C58" s="2">
        <f t="shared" si="1"/>
        <v>64000</v>
      </c>
    </row>
    <row r="59" spans="1:3" x14ac:dyDescent="0.35">
      <c r="B59" s="5">
        <v>480000</v>
      </c>
      <c r="C59" s="2">
        <f t="shared" si="1"/>
        <v>66000</v>
      </c>
    </row>
    <row r="60" spans="1:3" x14ac:dyDescent="0.35">
      <c r="B60" s="5">
        <v>490000</v>
      </c>
      <c r="C60" s="2">
        <f t="shared" si="1"/>
        <v>68000</v>
      </c>
    </row>
    <row r="61" spans="1:3" x14ac:dyDescent="0.35">
      <c r="B61" s="5">
        <v>500000</v>
      </c>
      <c r="C61" s="2">
        <f t="shared" si="1"/>
        <v>70000</v>
      </c>
    </row>
    <row r="62" spans="1:3" x14ac:dyDescent="0.35">
      <c r="A62">
        <v>4</v>
      </c>
      <c r="B62" s="5">
        <v>510000</v>
      </c>
      <c r="C62" s="2">
        <f>$B$7+$C$7+$D$7+((B62-$E$5)/($E$6-$E$5)*$E$7)</f>
        <v>71500</v>
      </c>
    </row>
    <row r="63" spans="1:3" x14ac:dyDescent="0.35">
      <c r="B63" s="5">
        <v>520000</v>
      </c>
      <c r="C63" s="2">
        <f t="shared" ref="C63:C111" si="2">$B$7+$C$7+$D$7+((B63-$E$5)/($E$6-$E$5)*$E$7)</f>
        <v>73000</v>
      </c>
    </row>
    <row r="64" spans="1:3" x14ac:dyDescent="0.35">
      <c r="B64" s="5">
        <v>530000</v>
      </c>
      <c r="C64" s="2">
        <f t="shared" si="2"/>
        <v>74500</v>
      </c>
    </row>
    <row r="65" spans="2:3" x14ac:dyDescent="0.35">
      <c r="B65" s="5">
        <v>540000</v>
      </c>
      <c r="C65" s="2">
        <f t="shared" si="2"/>
        <v>76000</v>
      </c>
    </row>
    <row r="66" spans="2:3" x14ac:dyDescent="0.35">
      <c r="B66" s="5">
        <v>550000</v>
      </c>
      <c r="C66" s="2">
        <f t="shared" si="2"/>
        <v>77500</v>
      </c>
    </row>
    <row r="67" spans="2:3" x14ac:dyDescent="0.35">
      <c r="B67" s="5">
        <v>560000</v>
      </c>
      <c r="C67" s="2">
        <f t="shared" si="2"/>
        <v>79000</v>
      </c>
    </row>
    <row r="68" spans="2:3" x14ac:dyDescent="0.35">
      <c r="B68" s="5">
        <v>570000</v>
      </c>
      <c r="C68" s="2">
        <f t="shared" si="2"/>
        <v>80500</v>
      </c>
    </row>
    <row r="69" spans="2:3" x14ac:dyDescent="0.35">
      <c r="B69" s="5">
        <v>580000</v>
      </c>
      <c r="C69" s="2">
        <f t="shared" si="2"/>
        <v>82000</v>
      </c>
    </row>
    <row r="70" spans="2:3" x14ac:dyDescent="0.35">
      <c r="B70" s="5">
        <v>590000</v>
      </c>
      <c r="C70" s="2">
        <f t="shared" si="2"/>
        <v>83500</v>
      </c>
    </row>
    <row r="71" spans="2:3" x14ac:dyDescent="0.35">
      <c r="B71" s="5">
        <v>600000</v>
      </c>
      <c r="C71" s="2">
        <f t="shared" si="2"/>
        <v>85000</v>
      </c>
    </row>
    <row r="72" spans="2:3" x14ac:dyDescent="0.35">
      <c r="B72" s="5">
        <v>610000</v>
      </c>
      <c r="C72" s="2">
        <f t="shared" si="2"/>
        <v>86500</v>
      </c>
    </row>
    <row r="73" spans="2:3" x14ac:dyDescent="0.35">
      <c r="B73" s="5">
        <v>620000</v>
      </c>
      <c r="C73" s="2">
        <f t="shared" si="2"/>
        <v>88000</v>
      </c>
    </row>
    <row r="74" spans="2:3" x14ac:dyDescent="0.35">
      <c r="B74" s="5">
        <v>630000</v>
      </c>
      <c r="C74" s="2">
        <f t="shared" si="2"/>
        <v>89500</v>
      </c>
    </row>
    <row r="75" spans="2:3" x14ac:dyDescent="0.35">
      <c r="B75" s="5">
        <v>640000</v>
      </c>
      <c r="C75" s="2">
        <f t="shared" si="2"/>
        <v>91000</v>
      </c>
    </row>
    <row r="76" spans="2:3" x14ac:dyDescent="0.35">
      <c r="B76" s="5">
        <v>650000</v>
      </c>
      <c r="C76" s="2">
        <f t="shared" si="2"/>
        <v>92500</v>
      </c>
    </row>
    <row r="77" spans="2:3" x14ac:dyDescent="0.35">
      <c r="B77" s="5">
        <v>660000</v>
      </c>
      <c r="C77" s="2">
        <f t="shared" si="2"/>
        <v>94000</v>
      </c>
    </row>
    <row r="78" spans="2:3" x14ac:dyDescent="0.35">
      <c r="B78" s="5">
        <v>670000</v>
      </c>
      <c r="C78" s="2">
        <f t="shared" si="2"/>
        <v>95500</v>
      </c>
    </row>
    <row r="79" spans="2:3" x14ac:dyDescent="0.35">
      <c r="B79" s="5">
        <v>680000</v>
      </c>
      <c r="C79" s="2">
        <f t="shared" si="2"/>
        <v>97000</v>
      </c>
    </row>
    <row r="80" spans="2:3" x14ac:dyDescent="0.35">
      <c r="B80" s="5">
        <v>690000</v>
      </c>
      <c r="C80" s="2">
        <f t="shared" si="2"/>
        <v>98500</v>
      </c>
    </row>
    <row r="81" spans="2:3" x14ac:dyDescent="0.35">
      <c r="B81" s="5">
        <v>700000</v>
      </c>
      <c r="C81" s="2">
        <f t="shared" si="2"/>
        <v>100000</v>
      </c>
    </row>
    <row r="82" spans="2:3" x14ac:dyDescent="0.35">
      <c r="B82" s="5">
        <v>710000</v>
      </c>
      <c r="C82" s="2">
        <f t="shared" si="2"/>
        <v>101500</v>
      </c>
    </row>
    <row r="83" spans="2:3" x14ac:dyDescent="0.35">
      <c r="B83" s="5">
        <v>720000</v>
      </c>
      <c r="C83" s="2">
        <f t="shared" si="2"/>
        <v>103000</v>
      </c>
    </row>
    <row r="84" spans="2:3" x14ac:dyDescent="0.35">
      <c r="B84" s="5">
        <v>730000</v>
      </c>
      <c r="C84" s="2">
        <f t="shared" si="2"/>
        <v>104500</v>
      </c>
    </row>
    <row r="85" spans="2:3" x14ac:dyDescent="0.35">
      <c r="B85" s="5">
        <v>740000</v>
      </c>
      <c r="C85" s="2">
        <f t="shared" si="2"/>
        <v>106000</v>
      </c>
    </row>
    <row r="86" spans="2:3" x14ac:dyDescent="0.35">
      <c r="B86" s="5">
        <v>750000</v>
      </c>
      <c r="C86" s="2">
        <f t="shared" si="2"/>
        <v>107500</v>
      </c>
    </row>
    <row r="87" spans="2:3" x14ac:dyDescent="0.35">
      <c r="B87" s="5">
        <v>760000</v>
      </c>
      <c r="C87" s="2">
        <f t="shared" si="2"/>
        <v>109000</v>
      </c>
    </row>
    <row r="88" spans="2:3" x14ac:dyDescent="0.35">
      <c r="B88" s="5">
        <v>770000</v>
      </c>
      <c r="C88" s="2">
        <f t="shared" si="2"/>
        <v>110500</v>
      </c>
    </row>
    <row r="89" spans="2:3" x14ac:dyDescent="0.35">
      <c r="B89" s="5">
        <v>780000</v>
      </c>
      <c r="C89" s="2">
        <f t="shared" si="2"/>
        <v>112000</v>
      </c>
    </row>
    <row r="90" spans="2:3" x14ac:dyDescent="0.35">
      <c r="B90" s="5">
        <v>790000</v>
      </c>
      <c r="C90" s="2">
        <f t="shared" si="2"/>
        <v>113500</v>
      </c>
    </row>
    <row r="91" spans="2:3" x14ac:dyDescent="0.35">
      <c r="B91" s="5">
        <v>800000</v>
      </c>
      <c r="C91" s="2">
        <f t="shared" si="2"/>
        <v>115000</v>
      </c>
    </row>
    <row r="92" spans="2:3" x14ac:dyDescent="0.35">
      <c r="B92" s="5">
        <v>810000</v>
      </c>
      <c r="C92" s="2">
        <f t="shared" si="2"/>
        <v>116500</v>
      </c>
    </row>
    <row r="93" spans="2:3" x14ac:dyDescent="0.35">
      <c r="B93" s="5">
        <v>820000</v>
      </c>
      <c r="C93" s="2">
        <f t="shared" si="2"/>
        <v>118000</v>
      </c>
    </row>
    <row r="94" spans="2:3" x14ac:dyDescent="0.35">
      <c r="B94" s="5">
        <v>830000</v>
      </c>
      <c r="C94" s="2">
        <f t="shared" si="2"/>
        <v>119500</v>
      </c>
    </row>
    <row r="95" spans="2:3" x14ac:dyDescent="0.35">
      <c r="B95" s="5">
        <v>840000</v>
      </c>
      <c r="C95" s="2">
        <f t="shared" si="2"/>
        <v>121000</v>
      </c>
    </row>
    <row r="96" spans="2:3" x14ac:dyDescent="0.35">
      <c r="B96" s="5">
        <v>850000</v>
      </c>
      <c r="C96" s="2">
        <f t="shared" si="2"/>
        <v>122500</v>
      </c>
    </row>
    <row r="97" spans="1:3" x14ac:dyDescent="0.35">
      <c r="B97" s="5">
        <v>860000</v>
      </c>
      <c r="C97" s="2">
        <f t="shared" si="2"/>
        <v>124000</v>
      </c>
    </row>
    <row r="98" spans="1:3" x14ac:dyDescent="0.35">
      <c r="B98" s="5">
        <v>870000</v>
      </c>
      <c r="C98" s="2">
        <f t="shared" si="2"/>
        <v>125500</v>
      </c>
    </row>
    <row r="99" spans="1:3" x14ac:dyDescent="0.35">
      <c r="B99" s="5">
        <v>880000</v>
      </c>
      <c r="C99" s="2">
        <f t="shared" si="2"/>
        <v>127000</v>
      </c>
    </row>
    <row r="100" spans="1:3" x14ac:dyDescent="0.35">
      <c r="B100" s="5">
        <v>890000</v>
      </c>
      <c r="C100" s="2">
        <f t="shared" si="2"/>
        <v>128500</v>
      </c>
    </row>
    <row r="101" spans="1:3" x14ac:dyDescent="0.35">
      <c r="B101" s="5">
        <v>900000</v>
      </c>
      <c r="C101" s="2">
        <f t="shared" si="2"/>
        <v>130000</v>
      </c>
    </row>
    <row r="102" spans="1:3" x14ac:dyDescent="0.35">
      <c r="B102" s="5">
        <v>910000</v>
      </c>
      <c r="C102" s="2">
        <f t="shared" si="2"/>
        <v>131500</v>
      </c>
    </row>
    <row r="103" spans="1:3" x14ac:dyDescent="0.35">
      <c r="B103" s="5">
        <v>920000</v>
      </c>
      <c r="C103" s="2">
        <f t="shared" si="2"/>
        <v>133000</v>
      </c>
    </row>
    <row r="104" spans="1:3" x14ac:dyDescent="0.35">
      <c r="B104" s="5">
        <v>930000</v>
      </c>
      <c r="C104" s="2">
        <f t="shared" si="2"/>
        <v>134500</v>
      </c>
    </row>
    <row r="105" spans="1:3" x14ac:dyDescent="0.35">
      <c r="B105" s="5">
        <v>940000</v>
      </c>
      <c r="C105" s="2">
        <f t="shared" si="2"/>
        <v>136000</v>
      </c>
    </row>
    <row r="106" spans="1:3" x14ac:dyDescent="0.35">
      <c r="B106" s="5">
        <v>950000</v>
      </c>
      <c r="C106" s="2">
        <f t="shared" si="2"/>
        <v>137500</v>
      </c>
    </row>
    <row r="107" spans="1:3" x14ac:dyDescent="0.35">
      <c r="B107" s="5">
        <v>960000</v>
      </c>
      <c r="C107" s="2">
        <f t="shared" si="2"/>
        <v>139000</v>
      </c>
    </row>
    <row r="108" spans="1:3" x14ac:dyDescent="0.35">
      <c r="B108" s="5">
        <v>970000</v>
      </c>
      <c r="C108" s="2">
        <f t="shared" si="2"/>
        <v>140500</v>
      </c>
    </row>
    <row r="109" spans="1:3" x14ac:dyDescent="0.35">
      <c r="B109" s="5">
        <v>980000</v>
      </c>
      <c r="C109" s="2">
        <f t="shared" si="2"/>
        <v>142000</v>
      </c>
    </row>
    <row r="110" spans="1:3" x14ac:dyDescent="0.35">
      <c r="B110" s="5">
        <v>990000</v>
      </c>
      <c r="C110" s="2">
        <f t="shared" si="2"/>
        <v>143500</v>
      </c>
    </row>
    <row r="111" spans="1:3" x14ac:dyDescent="0.35">
      <c r="B111" s="5">
        <v>1000000</v>
      </c>
      <c r="C111" s="2">
        <f t="shared" si="2"/>
        <v>145000</v>
      </c>
    </row>
    <row r="112" spans="1:3" x14ac:dyDescent="0.35">
      <c r="A112">
        <v>5</v>
      </c>
      <c r="B112" s="5">
        <v>1010000</v>
      </c>
      <c r="C112" s="2">
        <f>$B$7+$C$7+$D$7+$E$7+((B112-$F$5)/($F$6-$F$5)*$F$7)</f>
        <v>146000</v>
      </c>
    </row>
    <row r="113" spans="2:3" x14ac:dyDescent="0.35">
      <c r="B113" s="5">
        <v>1020000</v>
      </c>
      <c r="C113" s="2">
        <f t="shared" ref="C113:C176" si="3">$B$7+$C$7+$D$7+$E$7+((B113-$F$5)/($F$6-$F$5)*$F$7)</f>
        <v>147000</v>
      </c>
    </row>
    <row r="114" spans="2:3" x14ac:dyDescent="0.35">
      <c r="B114" s="5">
        <v>1030000</v>
      </c>
      <c r="C114" s="2">
        <f t="shared" si="3"/>
        <v>148000</v>
      </c>
    </row>
    <row r="115" spans="2:3" x14ac:dyDescent="0.35">
      <c r="B115" s="5">
        <v>1040000</v>
      </c>
      <c r="C115" s="2">
        <f t="shared" si="3"/>
        <v>149000</v>
      </c>
    </row>
    <row r="116" spans="2:3" x14ac:dyDescent="0.35">
      <c r="B116" s="5">
        <v>1050000</v>
      </c>
      <c r="C116" s="2">
        <f t="shared" si="3"/>
        <v>150000</v>
      </c>
    </row>
    <row r="117" spans="2:3" x14ac:dyDescent="0.35">
      <c r="B117" s="5">
        <v>1060000</v>
      </c>
      <c r="C117" s="2">
        <f t="shared" si="3"/>
        <v>151000</v>
      </c>
    </row>
    <row r="118" spans="2:3" x14ac:dyDescent="0.35">
      <c r="B118" s="5">
        <v>1070000</v>
      </c>
      <c r="C118" s="2">
        <f t="shared" si="3"/>
        <v>152000</v>
      </c>
    </row>
    <row r="119" spans="2:3" x14ac:dyDescent="0.35">
      <c r="B119" s="5">
        <v>1080000</v>
      </c>
      <c r="C119" s="2">
        <f t="shared" si="3"/>
        <v>153000</v>
      </c>
    </row>
    <row r="120" spans="2:3" x14ac:dyDescent="0.35">
      <c r="B120" s="5">
        <v>1090000</v>
      </c>
      <c r="C120" s="2">
        <f t="shared" si="3"/>
        <v>154000</v>
      </c>
    </row>
    <row r="121" spans="2:3" x14ac:dyDescent="0.35">
      <c r="B121" s="5">
        <v>1100000</v>
      </c>
      <c r="C121" s="2">
        <f t="shared" si="3"/>
        <v>155000</v>
      </c>
    </row>
    <row r="122" spans="2:3" x14ac:dyDescent="0.35">
      <c r="B122" s="5">
        <v>1110000</v>
      </c>
      <c r="C122" s="2">
        <f t="shared" si="3"/>
        <v>156000</v>
      </c>
    </row>
    <row r="123" spans="2:3" x14ac:dyDescent="0.35">
      <c r="B123" s="5">
        <v>1120000</v>
      </c>
      <c r="C123" s="2">
        <f t="shared" si="3"/>
        <v>157000</v>
      </c>
    </row>
    <row r="124" spans="2:3" x14ac:dyDescent="0.35">
      <c r="B124" s="5">
        <v>1130000</v>
      </c>
      <c r="C124" s="2">
        <f t="shared" si="3"/>
        <v>158000</v>
      </c>
    </row>
    <row r="125" spans="2:3" x14ac:dyDescent="0.35">
      <c r="B125" s="5">
        <v>1140000</v>
      </c>
      <c r="C125" s="2">
        <f t="shared" si="3"/>
        <v>159000</v>
      </c>
    </row>
    <row r="126" spans="2:3" x14ac:dyDescent="0.35">
      <c r="B126" s="5">
        <v>1150000</v>
      </c>
      <c r="C126" s="2">
        <f t="shared" si="3"/>
        <v>160000</v>
      </c>
    </row>
    <row r="127" spans="2:3" x14ac:dyDescent="0.35">
      <c r="B127" s="5">
        <v>1160000</v>
      </c>
      <c r="C127" s="2">
        <f t="shared" si="3"/>
        <v>161000</v>
      </c>
    </row>
    <row r="128" spans="2:3" x14ac:dyDescent="0.35">
      <c r="B128" s="5">
        <v>1170000</v>
      </c>
      <c r="C128" s="2">
        <f t="shared" si="3"/>
        <v>162000</v>
      </c>
    </row>
    <row r="129" spans="2:3" x14ac:dyDescent="0.35">
      <c r="B129" s="5">
        <v>1180000</v>
      </c>
      <c r="C129" s="2">
        <f t="shared" si="3"/>
        <v>163000</v>
      </c>
    </row>
    <row r="130" spans="2:3" x14ac:dyDescent="0.35">
      <c r="B130" s="5">
        <v>1190000</v>
      </c>
      <c r="C130" s="2">
        <f t="shared" si="3"/>
        <v>164000</v>
      </c>
    </row>
    <row r="131" spans="2:3" x14ac:dyDescent="0.35">
      <c r="B131" s="5">
        <v>1200000</v>
      </c>
      <c r="C131" s="2">
        <f t="shared" si="3"/>
        <v>165000</v>
      </c>
    </row>
    <row r="132" spans="2:3" x14ac:dyDescent="0.35">
      <c r="B132" s="5">
        <v>1210000</v>
      </c>
      <c r="C132" s="2">
        <f t="shared" si="3"/>
        <v>166000</v>
      </c>
    </row>
    <row r="133" spans="2:3" x14ac:dyDescent="0.35">
      <c r="B133" s="5">
        <v>1220000</v>
      </c>
      <c r="C133" s="2">
        <f t="shared" si="3"/>
        <v>167000</v>
      </c>
    </row>
    <row r="134" spans="2:3" x14ac:dyDescent="0.35">
      <c r="B134" s="5">
        <v>1230000</v>
      </c>
      <c r="C134" s="2">
        <f t="shared" si="3"/>
        <v>168000</v>
      </c>
    </row>
    <row r="135" spans="2:3" x14ac:dyDescent="0.35">
      <c r="B135" s="5">
        <v>1240000</v>
      </c>
      <c r="C135" s="2">
        <f t="shared" si="3"/>
        <v>169000</v>
      </c>
    </row>
    <row r="136" spans="2:3" x14ac:dyDescent="0.35">
      <c r="B136" s="5">
        <v>1250000</v>
      </c>
      <c r="C136" s="2">
        <f t="shared" si="3"/>
        <v>170000</v>
      </c>
    </row>
    <row r="137" spans="2:3" x14ac:dyDescent="0.35">
      <c r="B137" s="5">
        <v>1260000</v>
      </c>
      <c r="C137" s="2">
        <f t="shared" si="3"/>
        <v>171000</v>
      </c>
    </row>
    <row r="138" spans="2:3" x14ac:dyDescent="0.35">
      <c r="B138" s="5">
        <v>1270000</v>
      </c>
      <c r="C138" s="2">
        <f t="shared" si="3"/>
        <v>172000</v>
      </c>
    </row>
    <row r="139" spans="2:3" x14ac:dyDescent="0.35">
      <c r="B139" s="5">
        <v>1280000</v>
      </c>
      <c r="C139" s="2">
        <f t="shared" si="3"/>
        <v>173000</v>
      </c>
    </row>
    <row r="140" spans="2:3" x14ac:dyDescent="0.35">
      <c r="B140" s="5">
        <v>1290000</v>
      </c>
      <c r="C140" s="2">
        <f t="shared" si="3"/>
        <v>174000</v>
      </c>
    </row>
    <row r="141" spans="2:3" x14ac:dyDescent="0.35">
      <c r="B141" s="5">
        <v>1300000</v>
      </c>
      <c r="C141" s="2">
        <f t="shared" si="3"/>
        <v>175000</v>
      </c>
    </row>
    <row r="142" spans="2:3" x14ac:dyDescent="0.35">
      <c r="B142" s="5">
        <v>1310000</v>
      </c>
      <c r="C142" s="2">
        <f t="shared" si="3"/>
        <v>176000</v>
      </c>
    </row>
    <row r="143" spans="2:3" x14ac:dyDescent="0.35">
      <c r="B143" s="5">
        <v>1320000</v>
      </c>
      <c r="C143" s="2">
        <f t="shared" si="3"/>
        <v>177000</v>
      </c>
    </row>
    <row r="144" spans="2:3" x14ac:dyDescent="0.35">
      <c r="B144" s="5">
        <v>1330000</v>
      </c>
      <c r="C144" s="2">
        <f t="shared" si="3"/>
        <v>178000</v>
      </c>
    </row>
    <row r="145" spans="2:3" x14ac:dyDescent="0.35">
      <c r="B145" s="5">
        <v>1340000</v>
      </c>
      <c r="C145" s="2">
        <f t="shared" si="3"/>
        <v>179000</v>
      </c>
    </row>
    <row r="146" spans="2:3" x14ac:dyDescent="0.35">
      <c r="B146" s="5">
        <v>1350000</v>
      </c>
      <c r="C146" s="2">
        <f t="shared" si="3"/>
        <v>180000</v>
      </c>
    </row>
    <row r="147" spans="2:3" x14ac:dyDescent="0.35">
      <c r="B147" s="5">
        <v>1360000</v>
      </c>
      <c r="C147" s="2">
        <f t="shared" si="3"/>
        <v>181000</v>
      </c>
    </row>
    <row r="148" spans="2:3" x14ac:dyDescent="0.35">
      <c r="B148" s="5">
        <v>1370000</v>
      </c>
      <c r="C148" s="2">
        <f t="shared" si="3"/>
        <v>182000</v>
      </c>
    </row>
    <row r="149" spans="2:3" x14ac:dyDescent="0.35">
      <c r="B149" s="5">
        <v>1380000</v>
      </c>
      <c r="C149" s="2">
        <f t="shared" si="3"/>
        <v>183000</v>
      </c>
    </row>
    <row r="150" spans="2:3" x14ac:dyDescent="0.35">
      <c r="B150" s="5">
        <v>1390000</v>
      </c>
      <c r="C150" s="2">
        <f t="shared" si="3"/>
        <v>184000</v>
      </c>
    </row>
    <row r="151" spans="2:3" x14ac:dyDescent="0.35">
      <c r="B151" s="5">
        <v>1400000</v>
      </c>
      <c r="C151" s="2">
        <f t="shared" si="3"/>
        <v>185000</v>
      </c>
    </row>
    <row r="152" spans="2:3" x14ac:dyDescent="0.35">
      <c r="B152" s="5">
        <v>1410000</v>
      </c>
      <c r="C152" s="2">
        <f t="shared" si="3"/>
        <v>186000</v>
      </c>
    </row>
    <row r="153" spans="2:3" x14ac:dyDescent="0.35">
      <c r="B153" s="5">
        <v>1420000</v>
      </c>
      <c r="C153" s="2">
        <f t="shared" si="3"/>
        <v>187000</v>
      </c>
    </row>
    <row r="154" spans="2:3" x14ac:dyDescent="0.35">
      <c r="B154" s="5">
        <v>1430000</v>
      </c>
      <c r="C154" s="2">
        <f t="shared" si="3"/>
        <v>188000</v>
      </c>
    </row>
    <row r="155" spans="2:3" x14ac:dyDescent="0.35">
      <c r="B155" s="5">
        <v>1440000</v>
      </c>
      <c r="C155" s="2">
        <f t="shared" si="3"/>
        <v>189000</v>
      </c>
    </row>
    <row r="156" spans="2:3" x14ac:dyDescent="0.35">
      <c r="B156" s="5">
        <v>1450000</v>
      </c>
      <c r="C156" s="2">
        <f t="shared" si="3"/>
        <v>190000</v>
      </c>
    </row>
    <row r="157" spans="2:3" x14ac:dyDescent="0.35">
      <c r="B157" s="5">
        <v>1460000</v>
      </c>
      <c r="C157" s="2">
        <f t="shared" si="3"/>
        <v>191000</v>
      </c>
    </row>
    <row r="158" spans="2:3" x14ac:dyDescent="0.35">
      <c r="B158" s="5">
        <v>1470000</v>
      </c>
      <c r="C158" s="2">
        <f t="shared" si="3"/>
        <v>192000</v>
      </c>
    </row>
    <row r="159" spans="2:3" x14ac:dyDescent="0.35">
      <c r="B159" s="5">
        <v>1480000</v>
      </c>
      <c r="C159" s="2">
        <f t="shared" si="3"/>
        <v>193000</v>
      </c>
    </row>
    <row r="160" spans="2:3" x14ac:dyDescent="0.35">
      <c r="B160" s="5">
        <v>1490000</v>
      </c>
      <c r="C160" s="2">
        <f t="shared" si="3"/>
        <v>194000</v>
      </c>
    </row>
    <row r="161" spans="2:3" x14ac:dyDescent="0.35">
      <c r="B161" s="5">
        <v>1500000</v>
      </c>
      <c r="C161" s="2">
        <f t="shared" si="3"/>
        <v>195000</v>
      </c>
    </row>
    <row r="162" spans="2:3" x14ac:dyDescent="0.35">
      <c r="B162" s="5">
        <v>1510000</v>
      </c>
      <c r="C162" s="2">
        <f t="shared" si="3"/>
        <v>196000</v>
      </c>
    </row>
    <row r="163" spans="2:3" x14ac:dyDescent="0.35">
      <c r="B163" s="5">
        <v>1520000</v>
      </c>
      <c r="C163" s="2">
        <f t="shared" si="3"/>
        <v>197000</v>
      </c>
    </row>
    <row r="164" spans="2:3" x14ac:dyDescent="0.35">
      <c r="B164" s="5">
        <v>1530000</v>
      </c>
      <c r="C164" s="2">
        <f t="shared" si="3"/>
        <v>198000</v>
      </c>
    </row>
    <row r="165" spans="2:3" x14ac:dyDescent="0.35">
      <c r="B165" s="5">
        <v>1540000</v>
      </c>
      <c r="C165" s="2">
        <f t="shared" si="3"/>
        <v>199000</v>
      </c>
    </row>
    <row r="166" spans="2:3" x14ac:dyDescent="0.35">
      <c r="B166" s="5">
        <v>1550000</v>
      </c>
      <c r="C166" s="2">
        <f t="shared" si="3"/>
        <v>200000</v>
      </c>
    </row>
    <row r="167" spans="2:3" x14ac:dyDescent="0.35">
      <c r="B167" s="5">
        <v>1560000</v>
      </c>
      <c r="C167" s="2">
        <f t="shared" si="3"/>
        <v>201000</v>
      </c>
    </row>
    <row r="168" spans="2:3" x14ac:dyDescent="0.35">
      <c r="B168" s="5">
        <v>1570000</v>
      </c>
      <c r="C168" s="2">
        <f t="shared" si="3"/>
        <v>202000</v>
      </c>
    </row>
    <row r="169" spans="2:3" x14ac:dyDescent="0.35">
      <c r="B169" s="5">
        <v>1580000</v>
      </c>
      <c r="C169" s="2">
        <f t="shared" si="3"/>
        <v>203000</v>
      </c>
    </row>
    <row r="170" spans="2:3" x14ac:dyDescent="0.35">
      <c r="B170" s="5">
        <v>1590000</v>
      </c>
      <c r="C170" s="2">
        <f t="shared" si="3"/>
        <v>204000</v>
      </c>
    </row>
    <row r="171" spans="2:3" x14ac:dyDescent="0.35">
      <c r="B171" s="5">
        <v>1600000</v>
      </c>
      <c r="C171" s="2">
        <f t="shared" si="3"/>
        <v>205000</v>
      </c>
    </row>
    <row r="172" spans="2:3" x14ac:dyDescent="0.35">
      <c r="B172" s="5">
        <v>1610000</v>
      </c>
      <c r="C172" s="2">
        <f t="shared" si="3"/>
        <v>206000</v>
      </c>
    </row>
    <row r="173" spans="2:3" x14ac:dyDescent="0.35">
      <c r="B173" s="5">
        <v>1620000</v>
      </c>
      <c r="C173" s="2">
        <f t="shared" si="3"/>
        <v>207000</v>
      </c>
    </row>
    <row r="174" spans="2:3" x14ac:dyDescent="0.35">
      <c r="B174" s="5">
        <v>1630000</v>
      </c>
      <c r="C174" s="2">
        <f t="shared" si="3"/>
        <v>208000</v>
      </c>
    </row>
    <row r="175" spans="2:3" x14ac:dyDescent="0.35">
      <c r="B175" s="5">
        <v>1640000</v>
      </c>
      <c r="C175" s="2">
        <f t="shared" si="3"/>
        <v>209000</v>
      </c>
    </row>
    <row r="176" spans="2:3" x14ac:dyDescent="0.35">
      <c r="B176" s="5">
        <v>1650000</v>
      </c>
      <c r="C176" s="2">
        <f t="shared" si="3"/>
        <v>210000</v>
      </c>
    </row>
    <row r="177" spans="2:3" x14ac:dyDescent="0.35">
      <c r="B177" s="5">
        <v>1660000</v>
      </c>
      <c r="C177" s="2">
        <f t="shared" ref="C177:C211" si="4">$B$7+$C$7+$D$7+$E$7+((B177-$F$5)/($F$6-$F$5)*$F$7)</f>
        <v>211000</v>
      </c>
    </row>
    <row r="178" spans="2:3" x14ac:dyDescent="0.35">
      <c r="B178" s="5">
        <v>1670000</v>
      </c>
      <c r="C178" s="2">
        <f t="shared" si="4"/>
        <v>212000</v>
      </c>
    </row>
    <row r="179" spans="2:3" x14ac:dyDescent="0.35">
      <c r="B179" s="5">
        <v>1680000</v>
      </c>
      <c r="C179" s="2">
        <f t="shared" si="4"/>
        <v>213000</v>
      </c>
    </row>
    <row r="180" spans="2:3" x14ac:dyDescent="0.35">
      <c r="B180" s="5">
        <v>1690000</v>
      </c>
      <c r="C180" s="2">
        <f t="shared" si="4"/>
        <v>214000</v>
      </c>
    </row>
    <row r="181" spans="2:3" x14ac:dyDescent="0.35">
      <c r="B181" s="5">
        <v>1700000</v>
      </c>
      <c r="C181" s="2">
        <f t="shared" si="4"/>
        <v>215000</v>
      </c>
    </row>
    <row r="182" spans="2:3" x14ac:dyDescent="0.35">
      <c r="B182" s="5">
        <v>1710000</v>
      </c>
      <c r="C182" s="2">
        <f t="shared" si="4"/>
        <v>216000</v>
      </c>
    </row>
    <row r="183" spans="2:3" x14ac:dyDescent="0.35">
      <c r="B183" s="5">
        <v>1720000</v>
      </c>
      <c r="C183" s="2">
        <f t="shared" si="4"/>
        <v>217000</v>
      </c>
    </row>
    <row r="184" spans="2:3" x14ac:dyDescent="0.35">
      <c r="B184" s="5">
        <v>1730000</v>
      </c>
      <c r="C184" s="2">
        <f t="shared" si="4"/>
        <v>218000</v>
      </c>
    </row>
    <row r="185" spans="2:3" x14ac:dyDescent="0.35">
      <c r="B185" s="5">
        <v>1740000</v>
      </c>
      <c r="C185" s="2">
        <f t="shared" si="4"/>
        <v>219000</v>
      </c>
    </row>
    <row r="186" spans="2:3" x14ac:dyDescent="0.35">
      <c r="B186" s="5">
        <v>1750000</v>
      </c>
      <c r="C186" s="2">
        <f t="shared" si="4"/>
        <v>220000</v>
      </c>
    </row>
    <row r="187" spans="2:3" x14ac:dyDescent="0.35">
      <c r="B187" s="5">
        <v>1760000</v>
      </c>
      <c r="C187" s="2">
        <f t="shared" si="4"/>
        <v>221000</v>
      </c>
    </row>
    <row r="188" spans="2:3" x14ac:dyDescent="0.35">
      <c r="B188" s="5">
        <v>1770000</v>
      </c>
      <c r="C188" s="2">
        <f t="shared" si="4"/>
        <v>222000</v>
      </c>
    </row>
    <row r="189" spans="2:3" x14ac:dyDescent="0.35">
      <c r="B189" s="5">
        <v>1780000</v>
      </c>
      <c r="C189" s="2">
        <f t="shared" si="4"/>
        <v>223000</v>
      </c>
    </row>
    <row r="190" spans="2:3" x14ac:dyDescent="0.35">
      <c r="B190" s="5">
        <v>1790000</v>
      </c>
      <c r="C190" s="2">
        <f t="shared" si="4"/>
        <v>224000</v>
      </c>
    </row>
    <row r="191" spans="2:3" x14ac:dyDescent="0.35">
      <c r="B191" s="5">
        <v>1800000</v>
      </c>
      <c r="C191" s="2">
        <f t="shared" si="4"/>
        <v>225000</v>
      </c>
    </row>
    <row r="192" spans="2:3" x14ac:dyDescent="0.35">
      <c r="B192" s="5">
        <v>1810000</v>
      </c>
      <c r="C192" s="2">
        <f t="shared" si="4"/>
        <v>226000</v>
      </c>
    </row>
    <row r="193" spans="2:3" x14ac:dyDescent="0.35">
      <c r="B193" s="5">
        <v>1820000</v>
      </c>
      <c r="C193" s="2">
        <f t="shared" si="4"/>
        <v>227000</v>
      </c>
    </row>
    <row r="194" spans="2:3" x14ac:dyDescent="0.35">
      <c r="B194" s="5">
        <v>1830000</v>
      </c>
      <c r="C194" s="2">
        <f t="shared" si="4"/>
        <v>228000</v>
      </c>
    </row>
    <row r="195" spans="2:3" x14ac:dyDescent="0.35">
      <c r="B195" s="5">
        <v>1840000</v>
      </c>
      <c r="C195" s="2">
        <f t="shared" si="4"/>
        <v>229000</v>
      </c>
    </row>
    <row r="196" spans="2:3" x14ac:dyDescent="0.35">
      <c r="B196" s="5">
        <v>1850000</v>
      </c>
      <c r="C196" s="2">
        <f t="shared" si="4"/>
        <v>230000</v>
      </c>
    </row>
    <row r="197" spans="2:3" x14ac:dyDescent="0.35">
      <c r="B197" s="5">
        <v>1860000</v>
      </c>
      <c r="C197" s="2">
        <f t="shared" si="4"/>
        <v>231000</v>
      </c>
    </row>
    <row r="198" spans="2:3" x14ac:dyDescent="0.35">
      <c r="B198" s="5">
        <v>1870000</v>
      </c>
      <c r="C198" s="2">
        <f t="shared" si="4"/>
        <v>232000</v>
      </c>
    </row>
    <row r="199" spans="2:3" x14ac:dyDescent="0.35">
      <c r="B199" s="5">
        <v>1880000</v>
      </c>
      <c r="C199" s="2">
        <f t="shared" si="4"/>
        <v>233000</v>
      </c>
    </row>
    <row r="200" spans="2:3" x14ac:dyDescent="0.35">
      <c r="B200" s="5">
        <v>1890000</v>
      </c>
      <c r="C200" s="2">
        <f t="shared" si="4"/>
        <v>234000</v>
      </c>
    </row>
    <row r="201" spans="2:3" x14ac:dyDescent="0.35">
      <c r="B201" s="5">
        <v>1900000</v>
      </c>
      <c r="C201" s="2">
        <f t="shared" si="4"/>
        <v>235000</v>
      </c>
    </row>
    <row r="202" spans="2:3" x14ac:dyDescent="0.35">
      <c r="B202" s="5">
        <v>1910000</v>
      </c>
      <c r="C202" s="2">
        <f t="shared" si="4"/>
        <v>236000</v>
      </c>
    </row>
    <row r="203" spans="2:3" x14ac:dyDescent="0.35">
      <c r="B203" s="5">
        <v>1920000</v>
      </c>
      <c r="C203" s="2">
        <f t="shared" si="4"/>
        <v>237000</v>
      </c>
    </row>
    <row r="204" spans="2:3" x14ac:dyDescent="0.35">
      <c r="B204" s="5">
        <v>1930000</v>
      </c>
      <c r="C204" s="2">
        <f t="shared" si="4"/>
        <v>238000</v>
      </c>
    </row>
    <row r="205" spans="2:3" x14ac:dyDescent="0.35">
      <c r="B205" s="5">
        <v>1940000</v>
      </c>
      <c r="C205" s="2">
        <f t="shared" si="4"/>
        <v>239000</v>
      </c>
    </row>
    <row r="206" spans="2:3" x14ac:dyDescent="0.35">
      <c r="B206" s="5">
        <v>1950000</v>
      </c>
      <c r="C206" s="2">
        <f t="shared" si="4"/>
        <v>240000</v>
      </c>
    </row>
    <row r="207" spans="2:3" x14ac:dyDescent="0.35">
      <c r="B207" s="5">
        <v>1960000</v>
      </c>
      <c r="C207" s="2">
        <f t="shared" si="4"/>
        <v>241000</v>
      </c>
    </row>
    <row r="208" spans="2:3" x14ac:dyDescent="0.35">
      <c r="B208" s="5">
        <v>1970000</v>
      </c>
      <c r="C208" s="2">
        <f t="shared" si="4"/>
        <v>242000</v>
      </c>
    </row>
    <row r="209" spans="2:3" x14ac:dyDescent="0.35">
      <c r="B209" s="5">
        <v>1980000</v>
      </c>
      <c r="C209" s="2">
        <f t="shared" si="4"/>
        <v>243000</v>
      </c>
    </row>
    <row r="210" spans="2:3" x14ac:dyDescent="0.35">
      <c r="B210" s="5">
        <v>1990000</v>
      </c>
      <c r="C210" s="2">
        <f t="shared" si="4"/>
        <v>244000</v>
      </c>
    </row>
    <row r="211" spans="2:3" x14ac:dyDescent="0.35">
      <c r="B211" s="5">
        <v>2000000</v>
      </c>
      <c r="C211" s="2">
        <f t="shared" si="4"/>
        <v>245000</v>
      </c>
    </row>
    <row r="212" spans="2:3" x14ac:dyDescent="0.35">
      <c r="B212" s="5"/>
    </row>
    <row r="213" spans="2:3" x14ac:dyDescent="0.35">
      <c r="B213" s="5"/>
    </row>
    <row r="214" spans="2:3" x14ac:dyDescent="0.35">
      <c r="B214" s="5"/>
    </row>
    <row r="215" spans="2:3" x14ac:dyDescent="0.35">
      <c r="B215" s="5"/>
    </row>
    <row r="216" spans="2:3" x14ac:dyDescent="0.35">
      <c r="B216" s="5"/>
    </row>
    <row r="217" spans="2:3" x14ac:dyDescent="0.35">
      <c r="B217" s="5"/>
    </row>
    <row r="218" spans="2:3" x14ac:dyDescent="0.35">
      <c r="B218" s="5"/>
    </row>
    <row r="219" spans="2:3" x14ac:dyDescent="0.35">
      <c r="B219" s="5"/>
    </row>
    <row r="220" spans="2:3" x14ac:dyDescent="0.35">
      <c r="B220" s="5"/>
    </row>
    <row r="221" spans="2:3" x14ac:dyDescent="0.35">
      <c r="B221" s="5"/>
    </row>
    <row r="222" spans="2:3" x14ac:dyDescent="0.35">
      <c r="B222" s="5"/>
    </row>
    <row r="223" spans="2:3" x14ac:dyDescent="0.35">
      <c r="B223" s="5"/>
    </row>
    <row r="224" spans="2:3" x14ac:dyDescent="0.35">
      <c r="B224" s="5"/>
    </row>
    <row r="225" spans="2:2" x14ac:dyDescent="0.35">
      <c r="B225" s="5"/>
    </row>
    <row r="226" spans="2:2" x14ac:dyDescent="0.35">
      <c r="B226" s="5"/>
    </row>
    <row r="227" spans="2:2" x14ac:dyDescent="0.35">
      <c r="B227" s="5"/>
    </row>
    <row r="228" spans="2:2" x14ac:dyDescent="0.35">
      <c r="B228" s="5"/>
    </row>
    <row r="229" spans="2:2" x14ac:dyDescent="0.35">
      <c r="B229" s="5"/>
    </row>
    <row r="230" spans="2:2" x14ac:dyDescent="0.35">
      <c r="B230" s="5"/>
    </row>
    <row r="231" spans="2:2" x14ac:dyDescent="0.35">
      <c r="B231" s="5"/>
    </row>
    <row r="232" spans="2:2" x14ac:dyDescent="0.35">
      <c r="B232" s="5"/>
    </row>
    <row r="233" spans="2:2" x14ac:dyDescent="0.35">
      <c r="B233" s="5"/>
    </row>
    <row r="234" spans="2:2" x14ac:dyDescent="0.35">
      <c r="B234" s="5"/>
    </row>
    <row r="235" spans="2:2" x14ac:dyDescent="0.35">
      <c r="B235" s="5"/>
    </row>
    <row r="236" spans="2:2" x14ac:dyDescent="0.35">
      <c r="B236" s="5"/>
    </row>
    <row r="237" spans="2:2" x14ac:dyDescent="0.35">
      <c r="B237" s="5"/>
    </row>
    <row r="238" spans="2:2" x14ac:dyDescent="0.35">
      <c r="B238" s="5"/>
    </row>
    <row r="239" spans="2:2" x14ac:dyDescent="0.35">
      <c r="B239" s="5"/>
    </row>
    <row r="240" spans="2:2" x14ac:dyDescent="0.35">
      <c r="B240" s="5"/>
    </row>
    <row r="241" spans="2:2" x14ac:dyDescent="0.35">
      <c r="B241" s="5"/>
    </row>
    <row r="242" spans="2:2" x14ac:dyDescent="0.35">
      <c r="B242" s="5"/>
    </row>
    <row r="243" spans="2:2" x14ac:dyDescent="0.35">
      <c r="B243" s="5"/>
    </row>
    <row r="244" spans="2:2" x14ac:dyDescent="0.35">
      <c r="B244" s="5"/>
    </row>
    <row r="245" spans="2:2" x14ac:dyDescent="0.35">
      <c r="B245" s="5"/>
    </row>
    <row r="246" spans="2:2" x14ac:dyDescent="0.35">
      <c r="B246" s="5"/>
    </row>
    <row r="247" spans="2:2" x14ac:dyDescent="0.35">
      <c r="B247" s="5"/>
    </row>
    <row r="248" spans="2:2" x14ac:dyDescent="0.35">
      <c r="B248" s="5"/>
    </row>
    <row r="249" spans="2:2" x14ac:dyDescent="0.35">
      <c r="B249" s="5"/>
    </row>
    <row r="250" spans="2:2" x14ac:dyDescent="0.35">
      <c r="B250" s="5"/>
    </row>
    <row r="251" spans="2:2" x14ac:dyDescent="0.35">
      <c r="B251" s="5"/>
    </row>
    <row r="252" spans="2:2" x14ac:dyDescent="0.35">
      <c r="B252" s="5"/>
    </row>
    <row r="253" spans="2:2" x14ac:dyDescent="0.35">
      <c r="B253" s="5"/>
    </row>
    <row r="254" spans="2:2" x14ac:dyDescent="0.35">
      <c r="B254" s="5"/>
    </row>
    <row r="255" spans="2:2" x14ac:dyDescent="0.35">
      <c r="B255" s="5"/>
    </row>
    <row r="256" spans="2:2" x14ac:dyDescent="0.35">
      <c r="B256" s="5"/>
    </row>
    <row r="257" spans="2:2" x14ac:dyDescent="0.35">
      <c r="B257" s="5"/>
    </row>
    <row r="258" spans="2:2" x14ac:dyDescent="0.35">
      <c r="B258" s="5"/>
    </row>
    <row r="259" spans="2:2" x14ac:dyDescent="0.35">
      <c r="B259" s="5"/>
    </row>
    <row r="260" spans="2:2" x14ac:dyDescent="0.35">
      <c r="B260" s="5"/>
    </row>
    <row r="261" spans="2:2" x14ac:dyDescent="0.35">
      <c r="B261" s="5"/>
    </row>
    <row r="262" spans="2:2" x14ac:dyDescent="0.35">
      <c r="B262" s="5"/>
    </row>
    <row r="263" spans="2:2" x14ac:dyDescent="0.35">
      <c r="B263" s="5"/>
    </row>
    <row r="264" spans="2:2" x14ac:dyDescent="0.35">
      <c r="B264" s="5"/>
    </row>
    <row r="265" spans="2:2" x14ac:dyDescent="0.35">
      <c r="B265" s="5"/>
    </row>
    <row r="266" spans="2:2" x14ac:dyDescent="0.35">
      <c r="B266" s="5"/>
    </row>
    <row r="267" spans="2:2" x14ac:dyDescent="0.35">
      <c r="B267" s="5"/>
    </row>
    <row r="268" spans="2:2" x14ac:dyDescent="0.35">
      <c r="B268" s="5"/>
    </row>
    <row r="269" spans="2:2" x14ac:dyDescent="0.35">
      <c r="B269" s="5"/>
    </row>
    <row r="270" spans="2:2" x14ac:dyDescent="0.35">
      <c r="B270" s="5"/>
    </row>
    <row r="271" spans="2:2" x14ac:dyDescent="0.35">
      <c r="B271" s="5"/>
    </row>
    <row r="272" spans="2:2" x14ac:dyDescent="0.35">
      <c r="B272" s="5"/>
    </row>
    <row r="273" spans="2:2" x14ac:dyDescent="0.35">
      <c r="B273" s="5"/>
    </row>
    <row r="274" spans="2:2" x14ac:dyDescent="0.35">
      <c r="B274" s="5"/>
    </row>
    <row r="275" spans="2:2" x14ac:dyDescent="0.35">
      <c r="B275" s="5"/>
    </row>
    <row r="276" spans="2:2" x14ac:dyDescent="0.35">
      <c r="B276" s="5"/>
    </row>
    <row r="277" spans="2:2" x14ac:dyDescent="0.35">
      <c r="B277" s="5"/>
    </row>
    <row r="278" spans="2:2" x14ac:dyDescent="0.35">
      <c r="B278" s="5"/>
    </row>
    <row r="279" spans="2:2" x14ac:dyDescent="0.35">
      <c r="B279" s="5"/>
    </row>
    <row r="280" spans="2:2" x14ac:dyDescent="0.35">
      <c r="B280" s="5"/>
    </row>
    <row r="281" spans="2:2" x14ac:dyDescent="0.35">
      <c r="B281" s="5"/>
    </row>
    <row r="282" spans="2:2" x14ac:dyDescent="0.35">
      <c r="B282" s="5"/>
    </row>
    <row r="283" spans="2:2" x14ac:dyDescent="0.35">
      <c r="B283" s="5"/>
    </row>
    <row r="284" spans="2:2" x14ac:dyDescent="0.35">
      <c r="B284" s="5"/>
    </row>
    <row r="285" spans="2:2" x14ac:dyDescent="0.35">
      <c r="B285" s="5"/>
    </row>
    <row r="286" spans="2:2" x14ac:dyDescent="0.35">
      <c r="B286" s="5"/>
    </row>
    <row r="287" spans="2:2" x14ac:dyDescent="0.35">
      <c r="B287" s="5"/>
    </row>
    <row r="288" spans="2:2" x14ac:dyDescent="0.35">
      <c r="B288" s="5"/>
    </row>
    <row r="289" spans="2:2" x14ac:dyDescent="0.35">
      <c r="B289" s="5"/>
    </row>
    <row r="290" spans="2:2" x14ac:dyDescent="0.35">
      <c r="B290" s="5"/>
    </row>
    <row r="291" spans="2:2" x14ac:dyDescent="0.35">
      <c r="B291" s="5"/>
    </row>
    <row r="292" spans="2:2" x14ac:dyDescent="0.35">
      <c r="B292" s="5"/>
    </row>
    <row r="293" spans="2:2" x14ac:dyDescent="0.35">
      <c r="B293" s="5"/>
    </row>
    <row r="294" spans="2:2" x14ac:dyDescent="0.35">
      <c r="B294" s="5"/>
    </row>
    <row r="295" spans="2:2" x14ac:dyDescent="0.35">
      <c r="B295" s="5"/>
    </row>
    <row r="296" spans="2:2" x14ac:dyDescent="0.35">
      <c r="B296" s="5"/>
    </row>
    <row r="297" spans="2:2" x14ac:dyDescent="0.35">
      <c r="B297" s="5"/>
    </row>
    <row r="298" spans="2:2" x14ac:dyDescent="0.35">
      <c r="B298" s="5"/>
    </row>
    <row r="299" spans="2:2" x14ac:dyDescent="0.35">
      <c r="B299" s="5"/>
    </row>
    <row r="300" spans="2:2" x14ac:dyDescent="0.35">
      <c r="B300" s="5"/>
    </row>
    <row r="301" spans="2:2" x14ac:dyDescent="0.35">
      <c r="B301" s="5"/>
    </row>
    <row r="302" spans="2:2" x14ac:dyDescent="0.35">
      <c r="B302" s="5"/>
    </row>
    <row r="303" spans="2:2" x14ac:dyDescent="0.35">
      <c r="B303" s="5"/>
    </row>
    <row r="304" spans="2:2" x14ac:dyDescent="0.35">
      <c r="B304" s="5"/>
    </row>
    <row r="305" spans="2:2" x14ac:dyDescent="0.35">
      <c r="B305" s="5"/>
    </row>
    <row r="306" spans="2:2" x14ac:dyDescent="0.35">
      <c r="B306" s="5"/>
    </row>
    <row r="307" spans="2:2" x14ac:dyDescent="0.35">
      <c r="B307" s="5"/>
    </row>
    <row r="308" spans="2:2" x14ac:dyDescent="0.35">
      <c r="B308" s="5"/>
    </row>
    <row r="309" spans="2:2" x14ac:dyDescent="0.35">
      <c r="B309" s="5"/>
    </row>
    <row r="310" spans="2:2" x14ac:dyDescent="0.35">
      <c r="B310" s="5"/>
    </row>
    <row r="311" spans="2:2" x14ac:dyDescent="0.35">
      <c r="B311" s="5"/>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F1C95-4333-4BC2-AFAF-CF78C7054E3B}">
  <sheetPr codeName="Sheet4"/>
  <dimension ref="A1:B13"/>
  <sheetViews>
    <sheetView workbookViewId="0"/>
  </sheetViews>
  <sheetFormatPr defaultRowHeight="14.5" x14ac:dyDescent="0.35"/>
  <cols>
    <col min="1" max="1" width="25.7265625" customWidth="1"/>
    <col min="2" max="2" width="12.1796875" bestFit="1" customWidth="1"/>
  </cols>
  <sheetData>
    <row r="1" spans="1:2" ht="18.5" x14ac:dyDescent="0.45">
      <c r="A1" s="34" t="s">
        <v>53</v>
      </c>
    </row>
    <row r="2" spans="1:2" x14ac:dyDescent="0.35">
      <c r="A2" t="s">
        <v>59</v>
      </c>
    </row>
    <row r="3" spans="1:2" x14ac:dyDescent="0.35">
      <c r="A3" t="s">
        <v>60</v>
      </c>
    </row>
    <row r="5" spans="1:2" x14ac:dyDescent="0.35">
      <c r="A5" s="4" t="s">
        <v>1</v>
      </c>
      <c r="B5" s="23">
        <v>50000</v>
      </c>
    </row>
    <row r="6" spans="1:2" x14ac:dyDescent="0.35">
      <c r="A6" s="4" t="s">
        <v>52</v>
      </c>
      <c r="B6" s="25">
        <v>0.1</v>
      </c>
    </row>
    <row r="7" spans="1:2" x14ac:dyDescent="0.35">
      <c r="A7" s="4" t="s">
        <v>21</v>
      </c>
      <c r="B7" s="23">
        <f>B6*B5</f>
        <v>5000</v>
      </c>
    </row>
    <row r="8" spans="1:2" x14ac:dyDescent="0.35">
      <c r="B8" s="2"/>
    </row>
    <row r="9" spans="1:2" x14ac:dyDescent="0.35">
      <c r="A9" t="s">
        <v>22</v>
      </c>
      <c r="B9" s="2">
        <v>500000</v>
      </c>
    </row>
    <row r="10" spans="1:2" x14ac:dyDescent="0.35">
      <c r="A10" t="s">
        <v>2</v>
      </c>
      <c r="B10" s="2">
        <v>500000</v>
      </c>
    </row>
    <row r="11" spans="1:2" x14ac:dyDescent="0.35">
      <c r="A11" s="4" t="s">
        <v>54</v>
      </c>
      <c r="B11" s="21" t="str">
        <f>IF(B10&gt;=B9, "yes", "no")</f>
        <v>yes</v>
      </c>
    </row>
    <row r="13" spans="1:2" x14ac:dyDescent="0.35">
      <c r="A13" s="17" t="s">
        <v>4</v>
      </c>
      <c r="B13" s="22">
        <f>IF(B11="yes",B5+B7,B5)</f>
        <v>55000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EB4C5-DE5C-4CF7-AF5A-56D7D13A744C}">
  <sheetPr codeName="Sheet6"/>
  <dimension ref="A1:I30"/>
  <sheetViews>
    <sheetView tabSelected="1" workbookViewId="0">
      <selection activeCell="I11" sqref="I11"/>
    </sheetView>
  </sheetViews>
  <sheetFormatPr defaultRowHeight="14.5" x14ac:dyDescent="0.35"/>
  <cols>
    <col min="1" max="1" width="25.7265625" customWidth="1"/>
    <col min="2" max="2" width="12.1796875" bestFit="1" customWidth="1"/>
    <col min="3" max="3" width="21.7265625" customWidth="1"/>
    <col min="4" max="4" width="14.90625" customWidth="1"/>
    <col min="5" max="5" width="14.81640625" bestFit="1" customWidth="1"/>
    <col min="6" max="6" width="20.08984375" customWidth="1"/>
    <col min="7" max="7" width="21.90625" customWidth="1"/>
    <col min="8" max="8" width="14.54296875" customWidth="1"/>
    <col min="9" max="9" width="44.7265625" customWidth="1"/>
  </cols>
  <sheetData>
    <row r="1" spans="1:2" ht="18.5" x14ac:dyDescent="0.45">
      <c r="A1" s="34" t="s">
        <v>57</v>
      </c>
    </row>
    <row r="2" spans="1:2" x14ac:dyDescent="0.35">
      <c r="A2" t="s">
        <v>58</v>
      </c>
    </row>
    <row r="3" spans="1:2" x14ac:dyDescent="0.35">
      <c r="A3" t="s">
        <v>20</v>
      </c>
    </row>
    <row r="5" spans="1:2" x14ac:dyDescent="0.35">
      <c r="A5" s="4" t="s">
        <v>1</v>
      </c>
      <c r="B5" s="15">
        <v>50000</v>
      </c>
    </row>
    <row r="6" spans="1:2" x14ac:dyDescent="0.35">
      <c r="A6" s="4" t="s">
        <v>52</v>
      </c>
      <c r="B6" s="25">
        <v>0.1</v>
      </c>
    </row>
    <row r="7" spans="1:2" x14ac:dyDescent="0.35">
      <c r="A7" s="4" t="s">
        <v>21</v>
      </c>
      <c r="B7" s="15">
        <f>B6*B5</f>
        <v>5000</v>
      </c>
    </row>
    <row r="8" spans="1:2" x14ac:dyDescent="0.35">
      <c r="B8" s="2"/>
    </row>
    <row r="9" spans="1:2" x14ac:dyDescent="0.35">
      <c r="A9" t="s">
        <v>22</v>
      </c>
      <c r="B9" s="2">
        <v>500000</v>
      </c>
    </row>
    <row r="10" spans="1:2" x14ac:dyDescent="0.35">
      <c r="A10" t="s">
        <v>2</v>
      </c>
      <c r="B10" s="2">
        <v>500000</v>
      </c>
    </row>
    <row r="11" spans="1:2" x14ac:dyDescent="0.35">
      <c r="A11" s="4" t="s">
        <v>54</v>
      </c>
      <c r="B11" s="21" t="str">
        <f>IF(B10&gt;=B9, "yes", "no")</f>
        <v>yes</v>
      </c>
    </row>
    <row r="13" spans="1:2" x14ac:dyDescent="0.35">
      <c r="A13" s="17" t="s">
        <v>4</v>
      </c>
      <c r="B13" s="22">
        <f>IF(B11="yes",B5+B7,B5)</f>
        <v>55000</v>
      </c>
    </row>
    <row r="17" spans="1:9" x14ac:dyDescent="0.35">
      <c r="A17" s="4" t="s">
        <v>61</v>
      </c>
      <c r="B17" s="4" t="s">
        <v>70</v>
      </c>
      <c r="C17" s="4" t="s">
        <v>62</v>
      </c>
      <c r="D17" s="4" t="s">
        <v>71</v>
      </c>
      <c r="E17" s="4" t="s">
        <v>63</v>
      </c>
      <c r="F17" s="4" t="s">
        <v>69</v>
      </c>
      <c r="G17" s="4" t="s">
        <v>67</v>
      </c>
      <c r="H17" s="33" t="s">
        <v>80</v>
      </c>
    </row>
    <row r="18" spans="1:9" x14ac:dyDescent="0.35">
      <c r="A18" t="s">
        <v>64</v>
      </c>
      <c r="B18" s="1">
        <v>0.5</v>
      </c>
      <c r="C18" t="s">
        <v>72</v>
      </c>
      <c r="D18" s="1">
        <v>0.25</v>
      </c>
      <c r="E18" s="2">
        <v>10000000</v>
      </c>
      <c r="F18" s="5">
        <f>$B$7*D18</f>
        <v>1250</v>
      </c>
      <c r="G18" s="28">
        <v>11000000</v>
      </c>
      <c r="H18" s="29"/>
      <c r="I18" s="32" t="s">
        <v>81</v>
      </c>
    </row>
    <row r="19" spans="1:9" x14ac:dyDescent="0.35">
      <c r="C19" t="s">
        <v>73</v>
      </c>
      <c r="D19" s="1">
        <v>0.25</v>
      </c>
      <c r="E19" s="2">
        <v>50000000</v>
      </c>
      <c r="F19" s="5">
        <f>$B$7*D19</f>
        <v>1250</v>
      </c>
      <c r="G19" s="28">
        <v>51000000</v>
      </c>
      <c r="H19" s="29"/>
      <c r="I19" s="32"/>
    </row>
    <row r="20" spans="1:9" x14ac:dyDescent="0.35">
      <c r="A20" t="s">
        <v>65</v>
      </c>
      <c r="B20" s="1">
        <v>0.3</v>
      </c>
      <c r="C20" t="s">
        <v>74</v>
      </c>
      <c r="D20" s="1">
        <v>0.15</v>
      </c>
      <c r="E20" s="2">
        <v>5000000</v>
      </c>
      <c r="F20" s="5">
        <f>$B$7*D20</f>
        <v>750</v>
      </c>
      <c r="G20" s="28">
        <v>4500000</v>
      </c>
      <c r="H20" s="29"/>
      <c r="I20" s="32"/>
    </row>
    <row r="21" spans="1:9" x14ac:dyDescent="0.35">
      <c r="C21" t="s">
        <v>75</v>
      </c>
      <c r="D21" s="1">
        <v>0.1</v>
      </c>
      <c r="E21" s="1">
        <v>0.1</v>
      </c>
      <c r="F21" s="5">
        <f>$B$7*D21</f>
        <v>500</v>
      </c>
      <c r="G21" s="30">
        <v>0.09</v>
      </c>
      <c r="H21" s="29"/>
      <c r="I21" s="32"/>
    </row>
    <row r="22" spans="1:9" x14ac:dyDescent="0.35">
      <c r="A22" t="s">
        <v>66</v>
      </c>
      <c r="B22" s="1">
        <v>0.2</v>
      </c>
      <c r="C22" t="s">
        <v>76</v>
      </c>
      <c r="D22" s="1">
        <v>0.1</v>
      </c>
      <c r="E22" s="2">
        <v>1000000</v>
      </c>
      <c r="F22" s="5">
        <f>$B$7*D22</f>
        <v>500</v>
      </c>
      <c r="G22" s="28">
        <v>12000000</v>
      </c>
      <c r="H22" s="29"/>
      <c r="I22" s="32"/>
    </row>
    <row r="23" spans="1:9" x14ac:dyDescent="0.35">
      <c r="C23" t="s">
        <v>77</v>
      </c>
      <c r="D23" s="1">
        <v>0.05</v>
      </c>
      <c r="E23" s="1">
        <v>0.9</v>
      </c>
      <c r="F23" s="5">
        <f>$B$7*D23</f>
        <v>250</v>
      </c>
      <c r="G23" s="30">
        <v>1</v>
      </c>
      <c r="H23" s="29"/>
      <c r="I23" s="32"/>
    </row>
    <row r="24" spans="1:9" x14ac:dyDescent="0.35">
      <c r="C24" t="s">
        <v>68</v>
      </c>
      <c r="D24" s="1">
        <v>0.05</v>
      </c>
      <c r="E24" s="26" t="s">
        <v>78</v>
      </c>
      <c r="F24" s="5">
        <f>$B$7*D24</f>
        <v>250</v>
      </c>
      <c r="G24" s="31" t="s">
        <v>79</v>
      </c>
      <c r="H24" s="29"/>
      <c r="I24" s="32"/>
    </row>
    <row r="25" spans="1:9" x14ac:dyDescent="0.35">
      <c r="B25" s="27">
        <f>SUM(B18:B24)</f>
        <v>1</v>
      </c>
      <c r="D25" s="27">
        <f>SUM(D18:D24)</f>
        <v>0.95000000000000007</v>
      </c>
      <c r="F25" s="11">
        <f>SUM(F18:F24)</f>
        <v>4750</v>
      </c>
    </row>
    <row r="29" spans="1:9" x14ac:dyDescent="0.35">
      <c r="A29" s="9"/>
    </row>
    <row r="30" spans="1:9" x14ac:dyDescent="0.35">
      <c r="A30" s="9"/>
    </row>
  </sheetData>
  <mergeCells count="1">
    <mergeCell ref="I18:I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Commission Only</vt:lpstr>
      <vt:lpstr>Salary + Commission</vt:lpstr>
      <vt:lpstr>Team Commission</vt:lpstr>
      <vt:lpstr>Tiered Commission</vt:lpstr>
      <vt:lpstr>Tiered Commission Payout Table</vt:lpstr>
      <vt:lpstr>Bonus Plan - Simple</vt:lpstr>
      <vt:lpstr>Bonus Plan - Comprehensive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Jaclyn Sullivan</dc:creator>
  <cp:lastModifiedBy>Jaclyn Sullivan</cp:lastModifiedBy>
  <dcterms:created xsi:type="dcterms:W3CDTF">2025-11-07T14:38:38Z</dcterms:created>
  <dcterms:modified xsi:type="dcterms:W3CDTF">2025-11-07T18:41:18Z</dcterms:modified>
</cp:coreProperties>
</file>